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0490" windowHeight="7620"/>
  </bookViews>
  <sheets>
    <sheet name="SME Self-Assessment Checklist" sheetId="6" r:id="rId1"/>
    <sheet name="Computation" sheetId="3" state="hidden" r:id="rId2"/>
  </sheets>
  <definedNames>
    <definedName name="_xlnm._FilterDatabase" localSheetId="1" hidden="1">Computation!$E$6:$E$13</definedName>
    <definedName name="_xlnm._FilterDatabase" localSheetId="0" hidden="1">'SME Self-Assessment Checklist'!$B$15:$F$27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3" l="1"/>
  <c r="L23" i="3"/>
  <c r="M22" i="3"/>
  <c r="C36" i="3" s="1"/>
  <c r="L22" i="3"/>
  <c r="M21" i="3"/>
  <c r="L21" i="3"/>
  <c r="M20" i="3"/>
  <c r="C35" i="3" s="1"/>
  <c r="L20" i="3"/>
  <c r="M19" i="3"/>
  <c r="L19" i="3"/>
  <c r="M18" i="3"/>
  <c r="C34" i="3" s="1"/>
  <c r="B35" i="3" s="1"/>
  <c r="L18" i="3"/>
  <c r="M17" i="3"/>
  <c r="L17" i="3"/>
  <c r="M16" i="3"/>
  <c r="C32" i="3" s="1"/>
  <c r="L16" i="3"/>
  <c r="M15" i="3"/>
  <c r="L15" i="3"/>
  <c r="M14" i="3"/>
  <c r="C31" i="3" s="1"/>
  <c r="L14" i="3"/>
  <c r="M13" i="3"/>
  <c r="L13" i="3"/>
  <c r="M12" i="3"/>
  <c r="C33" i="3" s="1"/>
  <c r="L12" i="3"/>
  <c r="M11" i="3"/>
  <c r="L11" i="3"/>
  <c r="M10" i="3"/>
  <c r="C30" i="3" s="1"/>
  <c r="L10" i="3"/>
  <c r="M9" i="3"/>
  <c r="L9" i="3"/>
  <c r="M8" i="3"/>
  <c r="C29" i="3" s="1"/>
  <c r="L8" i="3"/>
  <c r="M7" i="3"/>
  <c r="L7" i="3"/>
  <c r="M6" i="3"/>
  <c r="C28" i="3" s="1"/>
  <c r="B29" i="3" s="1"/>
  <c r="L6" i="3"/>
  <c r="G20" i="6"/>
  <c r="F19" i="6"/>
  <c r="F18" i="6"/>
  <c r="F17" i="6"/>
  <c r="B32" i="3" l="1"/>
  <c r="G28" i="3" s="1"/>
  <c r="B37" i="6" s="1"/>
</calcChain>
</file>

<file path=xl/sharedStrings.xml><?xml version="1.0" encoding="utf-8"?>
<sst xmlns="http://schemas.openxmlformats.org/spreadsheetml/2006/main" count="269" uniqueCount="73">
  <si>
    <t>Question</t>
  </si>
  <si>
    <t>Option 1</t>
  </si>
  <si>
    <t>Option 2</t>
  </si>
  <si>
    <t>Option 3</t>
  </si>
  <si>
    <t>Option 4</t>
  </si>
  <si>
    <t>Option 5</t>
  </si>
  <si>
    <t>Yes</t>
  </si>
  <si>
    <t>No</t>
  </si>
  <si>
    <t>S/N</t>
  </si>
  <si>
    <t>Nature of Question</t>
  </si>
  <si>
    <t>SME Self-Asssessment Checklist</t>
  </si>
  <si>
    <t>Sector:</t>
  </si>
  <si>
    <t>No Entry</t>
  </si>
  <si>
    <t>For every question, please choose the option that best describes your business</t>
  </si>
  <si>
    <t>Analysis</t>
  </si>
  <si>
    <t>Stage 1</t>
  </si>
  <si>
    <t>Stage 2</t>
  </si>
  <si>
    <t>Stage 3</t>
  </si>
  <si>
    <t>Recommendation</t>
  </si>
  <si>
    <r>
      <t xml:space="preserve">SME Self-Asssessment Checklist </t>
    </r>
    <r>
      <rPr>
        <b/>
        <i/>
        <sz val="14"/>
        <color rgb="FFC00000"/>
        <rFont val="Calibri"/>
        <family val="2"/>
        <scheme val="minor"/>
      </rPr>
      <t>(For Consultant/Business Advisor Use)</t>
    </r>
  </si>
  <si>
    <t>Your Digital Readiness Assessment:</t>
  </si>
  <si>
    <t>Company Name:</t>
  </si>
  <si>
    <t>SME Answers</t>
  </si>
  <si>
    <t>Select</t>
  </si>
  <si>
    <t>&lt;Optional&gt;</t>
  </si>
  <si>
    <t>Instructions</t>
  </si>
  <si>
    <t xml:space="preserve">3. Your "Digital Readiness Assessment" will be computed at the end of this page once you have completed the checklist. </t>
  </si>
  <si>
    <t>If you would like a more in-depth assessment and advisory, please speak with our friendly business advisors @ SME Centres.</t>
  </si>
  <si>
    <t xml:space="preserve">1.The purpose of the self-assessment checklist is for you to assess where you are on the digitalisation roadmap. </t>
  </si>
  <si>
    <r>
      <t xml:space="preserve">2. Please complete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the questions in this checklist for an accurate assessment. </t>
    </r>
  </si>
  <si>
    <t>Onsite Surveillance &amp; Analytics</t>
  </si>
  <si>
    <t>Security Collaboration Platform</t>
  </si>
  <si>
    <t>Mobile enabled Patrol &amp; Incident Mgt</t>
  </si>
  <si>
    <t>Surveillance Robots</t>
  </si>
  <si>
    <t>Security</t>
  </si>
  <si>
    <t>Updated on July 2018</t>
  </si>
  <si>
    <t>Clustered Security Guarding</t>
  </si>
  <si>
    <t>stage 2</t>
  </si>
  <si>
    <t>stage 1</t>
  </si>
  <si>
    <t>Risk/Threat prediction &amp; detection</t>
  </si>
  <si>
    <t>Wearable Security Technology</t>
  </si>
  <si>
    <t>count</t>
  </si>
  <si>
    <t>Count</t>
  </si>
  <si>
    <t>FINAL RESULT</t>
  </si>
  <si>
    <t>stage 1-2</t>
  </si>
  <si>
    <t>stage 2-3</t>
  </si>
  <si>
    <t>stage 3</t>
  </si>
  <si>
    <t>Result (stage 1)</t>
  </si>
  <si>
    <t>Result (stage 2)</t>
  </si>
  <si>
    <t>Result (stage 3)</t>
  </si>
  <si>
    <t>-</t>
  </si>
  <si>
    <t>Automated Visitor Management</t>
  </si>
  <si>
    <t>VR / AR for Training</t>
  </si>
  <si>
    <t>Industry:</t>
  </si>
  <si>
    <t>Are your Security Officers able to report and record incidents with mobile devices?</t>
  </si>
  <si>
    <t>Do you have a system that eases the collection of visitor information to facilitate registration and tracking?</t>
  </si>
  <si>
    <t>Do you control access to your facility using recognition technology (including biometrics and car plate)?</t>
  </si>
  <si>
    <t>Do you monitor security with video cameras?</t>
  </si>
  <si>
    <t>Do you augment your video cameras with analytics to detect security incidents?</t>
  </si>
  <si>
    <t>Are your security guards equipped with wearable security technology such as body worn cameras?</t>
  </si>
  <si>
    <t xml:space="preserve">Do you enhance the safety of your security guards with technology such as geo-location tracking and/or man-down alerts? </t>
  </si>
  <si>
    <t>Are you currently using a clustered security guarding model?</t>
  </si>
  <si>
    <t>Are you using a centralised or mobile command centre to support security guarding operations?</t>
  </si>
  <si>
    <t>Do you use solutions that use advanced analytics such as machine learning to identify potential security issues?</t>
  </si>
  <si>
    <t>Are you using solutions that "learn" from your video feeds to detect unusual and less predictable security events (e.g. large crowds, unpredictable
flow of people, emerging events, etc.)?</t>
  </si>
  <si>
    <t>Do you use drones to augment surveillance and patrolling activities?</t>
  </si>
  <si>
    <t>Do you use robots for to augment surveillance and patrolling activities?</t>
  </si>
  <si>
    <t>Are you using VR technology for training?</t>
  </si>
  <si>
    <t>Are you using AR technology for training?</t>
  </si>
  <si>
    <t>Do you use security collaboration platform to intergate data from multiple sources (video feeds, operational data, sensor networks and
building / environmental systems)?</t>
  </si>
  <si>
    <t>Are you able to leverage and share data across the Facilities Management ecosystem to enable visualisation,
sense-making, and intelligent response?</t>
  </si>
  <si>
    <t>Do your Security Officers use mobile solutions when on patrolling duties?</t>
  </si>
  <si>
    <t>IMDA Security Industry Digital Plan - SME Self-Assessment Checklist - Version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</si>
</sst>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 applyProtection="1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Protection="1"/>
    <xf numFmtId="0" fontId="4" fillId="0" borderId="0" xfId="0" applyFont="1" applyProtection="1"/>
    <xf numFmtId="0" fontId="0" fillId="0" borderId="0" xfId="0" applyAlignment="1" applyProtection="1">
      <alignment horizontal="center" wrapText="1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top" wrapText="1"/>
    </xf>
    <xf numFmtId="0" fontId="1" fillId="2" borderId="6" xfId="0" applyFont="1" applyFill="1" applyBorder="1" applyAlignment="1" applyProtection="1">
      <alignment horizontal="center" vertical="top" wrapText="1"/>
    </xf>
    <xf numFmtId="0" fontId="1" fillId="0" borderId="8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top" wrapText="1"/>
    </xf>
    <xf numFmtId="0" fontId="0" fillId="0" borderId="3" xfId="0" applyFill="1" applyBorder="1" applyAlignment="1" applyProtection="1">
      <alignment horizontal="center" vertical="top" wrapText="1"/>
    </xf>
    <xf numFmtId="9" fontId="0" fillId="0" borderId="3" xfId="0" applyNumberFormat="1" applyFill="1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0" fillId="0" borderId="0" xfId="0" applyFill="1" applyAlignment="1" applyProtection="1">
      <alignment horizontal="center" vertical="top" wrapText="1"/>
    </xf>
    <xf numFmtId="0" fontId="1" fillId="6" borderId="16" xfId="0" applyFont="1" applyFill="1" applyBorder="1" applyProtection="1"/>
    <xf numFmtId="0" fontId="0" fillId="6" borderId="17" xfId="0" applyFill="1" applyBorder="1" applyAlignment="1" applyProtection="1">
      <alignment horizontal="center" wrapText="1"/>
    </xf>
    <xf numFmtId="0" fontId="0" fillId="6" borderId="18" xfId="0" applyFill="1" applyBorder="1" applyProtection="1"/>
    <xf numFmtId="0" fontId="0" fillId="6" borderId="0" xfId="0" applyFill="1" applyBorder="1" applyProtection="1"/>
    <xf numFmtId="0" fontId="7" fillId="0" borderId="0" xfId="0" applyFont="1" applyProtection="1"/>
    <xf numFmtId="0" fontId="1" fillId="0" borderId="20" xfId="0" applyFont="1" applyBorder="1" applyProtection="1"/>
    <xf numFmtId="0" fontId="0" fillId="0" borderId="21" xfId="0" applyBorder="1" applyAlignment="1" applyProtection="1">
      <alignment horizontal="center" wrapText="1"/>
    </xf>
    <xf numFmtId="0" fontId="0" fillId="0" borderId="22" xfId="0" applyBorder="1" applyProtection="1"/>
    <xf numFmtId="0" fontId="0" fillId="0" borderId="0" xfId="0" applyBorder="1" applyProtection="1"/>
    <xf numFmtId="0" fontId="1" fillId="0" borderId="14" xfId="0" applyFont="1" applyBorder="1" applyAlignment="1" applyProtection="1">
      <alignment horizontal="left"/>
    </xf>
    <xf numFmtId="0" fontId="0" fillId="0" borderId="15" xfId="0" applyBorder="1" applyProtection="1"/>
    <xf numFmtId="0" fontId="1" fillId="0" borderId="14" xfId="0" applyFont="1" applyBorder="1" applyProtection="1"/>
    <xf numFmtId="0" fontId="1" fillId="0" borderId="23" xfId="0" applyFont="1" applyBorder="1" applyProtection="1"/>
    <xf numFmtId="0" fontId="0" fillId="0" borderId="24" xfId="0" applyBorder="1" applyAlignment="1" applyProtection="1">
      <alignment horizontal="center" wrapText="1"/>
    </xf>
    <xf numFmtId="0" fontId="0" fillId="0" borderId="25" xfId="0" applyBorder="1" applyProtection="1"/>
    <xf numFmtId="0" fontId="1" fillId="0" borderId="10" xfId="0" applyFont="1" applyBorder="1" applyProtection="1"/>
    <xf numFmtId="0" fontId="0" fillId="0" borderId="11" xfId="0" applyBorder="1" applyAlignment="1" applyProtection="1">
      <alignment horizontal="center" wrapText="1"/>
    </xf>
    <xf numFmtId="0" fontId="0" fillId="0" borderId="19" xfId="0" applyBorder="1" applyProtection="1"/>
    <xf numFmtId="0" fontId="4" fillId="0" borderId="0" xfId="0" applyFont="1" applyAlignment="1" applyProtection="1"/>
    <xf numFmtId="0" fontId="4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4" fillId="0" borderId="0" xfId="0" applyFont="1" applyFill="1" applyAlignment="1" applyProtection="1">
      <alignment vertical="top"/>
    </xf>
    <xf numFmtId="0" fontId="4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vertic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horizontal="right" vertical="center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9" borderId="8" xfId="0" applyFont="1" applyFill="1" applyBorder="1" applyAlignment="1" applyProtection="1">
      <alignment horizontal="center" vertical="center" wrapText="1"/>
    </xf>
    <xf numFmtId="0" fontId="4" fillId="7" borderId="3" xfId="0" applyFont="1" applyFill="1" applyBorder="1" applyAlignment="1" applyProtection="1">
      <alignment horizontal="center" vertical="top" wrapText="1"/>
    </xf>
    <xf numFmtId="0" fontId="4" fillId="7" borderId="3" xfId="0" applyFont="1" applyFill="1" applyBorder="1" applyAlignment="1" applyProtection="1">
      <alignment vertical="top" wrapText="1"/>
    </xf>
    <xf numFmtId="0" fontId="0" fillId="7" borderId="3" xfId="0" applyFill="1" applyBorder="1" applyAlignment="1" applyProtection="1">
      <alignment horizontal="center" vertical="top" wrapText="1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vertical="top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0" borderId="32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4" fillId="10" borderId="7" xfId="0" applyFont="1" applyFill="1" applyBorder="1" applyAlignment="1" applyProtection="1">
      <alignment horizontal="center" vertical="top" wrapText="1"/>
    </xf>
    <xf numFmtId="0" fontId="4" fillId="10" borderId="3" xfId="0" applyFont="1" applyFill="1" applyBorder="1" applyAlignment="1" applyProtection="1">
      <alignment vertical="top" wrapText="1"/>
    </xf>
    <xf numFmtId="0" fontId="4" fillId="10" borderId="3" xfId="0" applyFont="1" applyFill="1" applyBorder="1" applyAlignment="1" applyProtection="1">
      <alignment horizontal="center" vertical="top" wrapText="1"/>
    </xf>
    <xf numFmtId="0" fontId="4" fillId="11" borderId="7" xfId="0" applyFont="1" applyFill="1" applyBorder="1" applyAlignment="1" applyProtection="1">
      <alignment vertical="top" wrapText="1"/>
    </xf>
    <xf numFmtId="0" fontId="4" fillId="11" borderId="7" xfId="0" applyFont="1" applyFill="1" applyBorder="1" applyAlignment="1" applyProtection="1">
      <alignment horizontal="center" vertical="top" wrapText="1"/>
    </xf>
    <xf numFmtId="0" fontId="4" fillId="11" borderId="3" xfId="0" applyFont="1" applyFill="1" applyBorder="1" applyAlignment="1" applyProtection="1">
      <alignment vertical="top" wrapText="1"/>
    </xf>
    <xf numFmtId="0" fontId="4" fillId="11" borderId="3" xfId="0" applyFont="1" applyFill="1" applyBorder="1" applyAlignment="1" applyProtection="1">
      <alignment horizontal="center" vertical="top" wrapText="1"/>
    </xf>
    <xf numFmtId="0" fontId="14" fillId="0" borderId="0" xfId="0" applyFont="1" applyAlignment="1" applyProtection="1"/>
    <xf numFmtId="0" fontId="3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14" fillId="0" borderId="0" xfId="0" applyFont="1" applyFill="1" applyAlignment="1" applyProtection="1">
      <alignment vertical="top"/>
    </xf>
    <xf numFmtId="0" fontId="14" fillId="0" borderId="0" xfId="0" applyFont="1" applyFill="1" applyAlignment="1" applyProtection="1">
      <alignment horizontal="left" vertical="top"/>
    </xf>
    <xf numFmtId="0" fontId="14" fillId="0" borderId="0" xfId="0" applyFont="1" applyFill="1" applyAlignment="1" applyProtection="1">
      <alignment horizontal="center" vertical="top"/>
    </xf>
    <xf numFmtId="0" fontId="14" fillId="0" borderId="0" xfId="0" applyFont="1" applyAlignment="1" applyProtection="1">
      <alignment horizontal="center" vertical="top"/>
    </xf>
    <xf numFmtId="0" fontId="14" fillId="0" borderId="0" xfId="0" applyFont="1" applyProtection="1"/>
    <xf numFmtId="0" fontId="13" fillId="0" borderId="0" xfId="0" applyFont="1" applyProtection="1"/>
    <xf numFmtId="0" fontId="15" fillId="0" borderId="0" xfId="0" applyFont="1" applyProtection="1"/>
    <xf numFmtId="16" fontId="0" fillId="0" borderId="0" xfId="0" quotePrefix="1" applyNumberFormat="1" applyProtection="1"/>
    <xf numFmtId="0" fontId="0" fillId="0" borderId="0" xfId="0" applyAlignment="1" applyProtection="1">
      <alignment horizontal="left"/>
    </xf>
    <xf numFmtId="0" fontId="0" fillId="0" borderId="22" xfId="0" applyFill="1" applyBorder="1" applyProtection="1"/>
    <xf numFmtId="0" fontId="0" fillId="0" borderId="26" xfId="0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/>
    <xf numFmtId="0" fontId="1" fillId="0" borderId="3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3" fillId="5" borderId="16" xfId="0" applyFont="1" applyFill="1" applyBorder="1" applyAlignment="1" applyProtection="1">
      <alignment vertical="top"/>
    </xf>
    <xf numFmtId="0" fontId="3" fillId="5" borderId="17" xfId="0" applyFont="1" applyFill="1" applyBorder="1" applyAlignment="1" applyProtection="1">
      <alignment vertical="top"/>
    </xf>
    <xf numFmtId="0" fontId="3" fillId="5" borderId="18" xfId="0" applyFont="1" applyFill="1" applyBorder="1" applyAlignment="1" applyProtection="1">
      <alignment vertical="top"/>
    </xf>
    <xf numFmtId="0" fontId="5" fillId="8" borderId="16" xfId="0" applyFont="1" applyFill="1" applyBorder="1" applyAlignment="1" applyProtection="1">
      <alignment vertical="center" wrapText="1"/>
    </xf>
    <xf numFmtId="0" fontId="5" fillId="8" borderId="17" xfId="0" applyFont="1" applyFill="1" applyBorder="1" applyAlignment="1" applyProtection="1">
      <alignment vertical="center" wrapText="1"/>
    </xf>
    <xf numFmtId="0" fontId="5" fillId="8" borderId="18" xfId="0" applyFont="1" applyFill="1" applyBorder="1" applyAlignment="1" applyProtection="1">
      <alignment vertical="center" wrapText="1"/>
    </xf>
    <xf numFmtId="0" fontId="5" fillId="8" borderId="27" xfId="0" applyFont="1" applyFill="1" applyBorder="1" applyAlignment="1" applyProtection="1">
      <alignment vertical="center" wrapText="1"/>
    </xf>
    <xf numFmtId="0" fontId="5" fillId="8" borderId="28" xfId="0" applyFont="1" applyFill="1" applyBorder="1" applyAlignment="1" applyProtection="1">
      <alignment vertical="center" wrapText="1"/>
    </xf>
    <xf numFmtId="0" fontId="5" fillId="8" borderId="29" xfId="0" applyFont="1" applyFill="1" applyBorder="1" applyAlignment="1" applyProtection="1">
      <alignment vertical="center" wrapText="1"/>
    </xf>
    <xf numFmtId="0" fontId="9" fillId="0" borderId="12" xfId="0" applyFont="1" applyBorder="1" applyAlignment="1" applyProtection="1">
      <alignment vertical="center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 wrapText="1"/>
    </xf>
    <xf numFmtId="0" fontId="8" fillId="2" borderId="30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11" fillId="6" borderId="2" xfId="0" applyFont="1" applyFill="1" applyBorder="1" applyAlignment="1" applyProtection="1">
      <alignment horizontal="center" vertical="center" wrapText="1"/>
    </xf>
    <xf numFmtId="0" fontId="11" fillId="6" borderId="6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2" xfId="0" applyFont="1" applyFill="1" applyBorder="1" applyAlignment="1" applyProtection="1">
      <alignment horizontal="center" vertical="top" wrapText="1"/>
    </xf>
    <xf numFmtId="0" fontId="3" fillId="4" borderId="1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81645</xdr:colOff>
      <xdr:row>0</xdr:row>
      <xdr:rowOff>18142</xdr:rowOff>
    </xdr:from>
    <xdr:to>
      <xdr:col>1</xdr:col>
      <xdr:colOff>1691370</xdr:colOff>
      <xdr:row>2</xdr:row>
      <xdr:rowOff>142874</xdr:rowOff>
    </xdr:to>
    <xdr:pic>
      <xdr:nvPicPr>
        <xdr:cNvPr id="2" name="Picture 1" descr="cid:image001.jpg@01D2EE0B.92AC44E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2" y="18142"/>
          <a:ext cx="1609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2004785</xdr:colOff>
      <xdr:row>0</xdr:row>
      <xdr:rowOff>27215</xdr:rowOff>
    </xdr:from>
    <xdr:to>
      <xdr:col>4</xdr:col>
      <xdr:colOff>2875642</xdr:colOff>
      <xdr:row>3</xdr:row>
      <xdr:rowOff>152687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1714" y="27215"/>
          <a:ext cx="870857" cy="724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39"/>
  <sheetViews>
    <sheetView showGridLines="0" tabSelected="1" zoomScale="70" zoomScaleNormal="70" workbookViewId="0">
      <pane xSplit="4" ySplit="16" topLeftCell="E35" activePane="bottomRight" state="frozen"/>
      <selection pane="topRight" activeCell="E1" sqref="E1"/>
      <selection pane="bottomLeft" activeCell="A7" sqref="A7"/>
      <selection pane="bottomRight" activeCell="E17" sqref="E17"/>
    </sheetView>
  </sheetViews>
  <sheetFormatPr defaultColWidth="9.1796875" defaultRowHeight="15.5" x14ac:dyDescent="0.35"/>
  <cols>
    <col min="1" max="1" width="2.453125" style="8" customWidth="1"/>
    <col min="2" max="2" width="26" style="8" customWidth="1"/>
    <col min="3" max="3" width="4.453125" style="52" customWidth="1"/>
    <col min="4" max="4" width="72.453125" style="8" customWidth="1"/>
    <col min="5" max="5" width="44.1796875" style="42" customWidth="1"/>
    <col min="6" max="6" width="49" style="85" customWidth="1"/>
    <col min="7" max="7" width="9.1796875" style="85"/>
    <col min="8" max="8" width="12.453125" style="85" customWidth="1"/>
    <col min="9" max="13" width="9.1796875" style="85"/>
    <col min="14" max="16384" width="9.1796875" style="8"/>
  </cols>
  <sheetData>
    <row r="4" spans="2:13" s="40" customFormat="1" ht="23.5" customHeight="1" x14ac:dyDescent="0.35">
      <c r="C4" s="41"/>
      <c r="E4" s="42"/>
      <c r="F4" s="76"/>
      <c r="G4" s="76" t="s">
        <v>41</v>
      </c>
      <c r="H4" s="76">
        <v>0</v>
      </c>
      <c r="I4" s="76" t="s">
        <v>42</v>
      </c>
      <c r="J4" s="76">
        <v>0</v>
      </c>
      <c r="K4" s="76" t="s">
        <v>42</v>
      </c>
      <c r="L4" s="76">
        <v>0</v>
      </c>
      <c r="M4" s="76"/>
    </row>
    <row r="5" spans="2:13" s="43" customFormat="1" ht="14.5" customHeight="1" x14ac:dyDescent="0.35">
      <c r="B5" s="43" t="s">
        <v>10</v>
      </c>
      <c r="C5" s="44"/>
      <c r="E5" s="42"/>
      <c r="F5" s="77"/>
      <c r="G5" s="77">
        <v>0</v>
      </c>
      <c r="H5" s="77" t="s">
        <v>50</v>
      </c>
      <c r="I5" s="77">
        <v>0</v>
      </c>
      <c r="J5" s="77" t="s">
        <v>50</v>
      </c>
      <c r="K5" s="77">
        <v>0</v>
      </c>
      <c r="L5" s="77" t="s">
        <v>50</v>
      </c>
      <c r="M5" s="77"/>
    </row>
    <row r="6" spans="2:13" s="43" customFormat="1" ht="14.5" customHeight="1" x14ac:dyDescent="0.35">
      <c r="B6" s="43" t="s">
        <v>53</v>
      </c>
      <c r="C6" s="44" t="s">
        <v>34</v>
      </c>
      <c r="E6" s="42"/>
      <c r="F6" s="77"/>
      <c r="G6" s="77">
        <v>1</v>
      </c>
      <c r="H6" s="77" t="s">
        <v>38</v>
      </c>
      <c r="I6" s="77">
        <v>1</v>
      </c>
      <c r="J6" s="77" t="s">
        <v>37</v>
      </c>
      <c r="K6" s="77">
        <v>1</v>
      </c>
      <c r="L6" s="76" t="s">
        <v>17</v>
      </c>
      <c r="M6" s="77"/>
    </row>
    <row r="7" spans="2:13" s="43" customFormat="1" ht="9.5" customHeight="1" thickBot="1" x14ac:dyDescent="0.4">
      <c r="C7" s="44"/>
      <c r="E7" s="42"/>
      <c r="F7" s="77"/>
      <c r="G7" s="77">
        <v>2</v>
      </c>
      <c r="H7" s="77" t="s">
        <v>38</v>
      </c>
      <c r="I7" s="77">
        <v>2</v>
      </c>
      <c r="J7" s="77" t="s">
        <v>37</v>
      </c>
      <c r="K7" s="77">
        <v>2</v>
      </c>
      <c r="L7" s="77" t="s">
        <v>17</v>
      </c>
      <c r="M7" s="77"/>
    </row>
    <row r="8" spans="2:13" s="43" customFormat="1" ht="16" thickBot="1" x14ac:dyDescent="0.4">
      <c r="B8" s="43" t="s">
        <v>21</v>
      </c>
      <c r="C8" s="44"/>
      <c r="D8" s="105" t="s">
        <v>24</v>
      </c>
      <c r="E8" s="106"/>
      <c r="F8" s="77"/>
      <c r="G8" s="77">
        <v>3</v>
      </c>
      <c r="H8" s="77" t="s">
        <v>38</v>
      </c>
      <c r="I8" s="77">
        <v>3</v>
      </c>
      <c r="J8" s="77" t="s">
        <v>37</v>
      </c>
      <c r="K8" s="77">
        <v>3</v>
      </c>
      <c r="L8" s="77" t="s">
        <v>17</v>
      </c>
      <c r="M8" s="77"/>
    </row>
    <row r="9" spans="2:13" s="43" customFormat="1" ht="7" customHeight="1" x14ac:dyDescent="0.35">
      <c r="C9" s="44"/>
      <c r="D9" s="45"/>
      <c r="E9" s="45"/>
      <c r="F9" s="77"/>
      <c r="G9" s="77">
        <v>4</v>
      </c>
      <c r="H9" s="77" t="s">
        <v>44</v>
      </c>
      <c r="I9" s="77">
        <v>4</v>
      </c>
      <c r="J9" s="77" t="s">
        <v>45</v>
      </c>
      <c r="K9" s="77"/>
      <c r="L9" s="77"/>
      <c r="M9" s="77"/>
    </row>
    <row r="10" spans="2:13" s="43" customFormat="1" ht="12" customHeight="1" x14ac:dyDescent="0.35">
      <c r="B10" s="46" t="s">
        <v>25</v>
      </c>
      <c r="C10" s="44"/>
      <c r="D10" s="45"/>
      <c r="E10" s="45"/>
      <c r="F10" s="77"/>
      <c r="G10" s="77">
        <v>5</v>
      </c>
      <c r="H10" s="77" t="s">
        <v>37</v>
      </c>
      <c r="I10" s="77">
        <v>5</v>
      </c>
      <c r="J10" s="77" t="s">
        <v>45</v>
      </c>
      <c r="K10" s="77"/>
      <c r="L10" s="77"/>
      <c r="M10" s="77"/>
    </row>
    <row r="11" spans="2:13" s="53" customFormat="1" x14ac:dyDescent="0.35">
      <c r="B11" s="107" t="s">
        <v>28</v>
      </c>
      <c r="C11" s="107"/>
      <c r="D11" s="107"/>
      <c r="E11" s="107"/>
      <c r="F11" s="78"/>
      <c r="G11" s="77">
        <v>6</v>
      </c>
      <c r="H11" s="77" t="s">
        <v>37</v>
      </c>
      <c r="I11" s="77">
        <v>6</v>
      </c>
      <c r="J11" s="77" t="s">
        <v>46</v>
      </c>
      <c r="K11" s="78"/>
      <c r="L11" s="78"/>
      <c r="M11" s="78"/>
    </row>
    <row r="12" spans="2:13" s="53" customFormat="1" ht="14.5" x14ac:dyDescent="0.35">
      <c r="B12" s="107" t="s">
        <v>29</v>
      </c>
      <c r="C12" s="107"/>
      <c r="D12" s="107"/>
      <c r="E12" s="107"/>
      <c r="F12" s="78"/>
      <c r="G12" s="78"/>
      <c r="H12" s="78"/>
      <c r="I12" s="78"/>
      <c r="J12" s="78"/>
      <c r="K12" s="78"/>
      <c r="L12" s="78"/>
      <c r="M12" s="78"/>
    </row>
    <row r="13" spans="2:13" s="53" customFormat="1" ht="14.5" x14ac:dyDescent="0.35">
      <c r="B13" s="107" t="s">
        <v>26</v>
      </c>
      <c r="C13" s="107"/>
      <c r="D13" s="107"/>
      <c r="E13" s="107"/>
      <c r="F13" s="78"/>
      <c r="G13" s="78"/>
      <c r="H13" s="78"/>
      <c r="I13" s="78"/>
      <c r="J13" s="78"/>
      <c r="K13" s="78"/>
      <c r="L13" s="78"/>
      <c r="M13" s="78"/>
    </row>
    <row r="14" spans="2:13" s="40" customFormat="1" ht="7" customHeight="1" thickBot="1" x14ac:dyDescent="0.4">
      <c r="C14" s="47"/>
      <c r="E14" s="48"/>
      <c r="F14" s="76"/>
      <c r="G14" s="76"/>
      <c r="H14" s="76"/>
      <c r="I14" s="76"/>
      <c r="J14" s="76"/>
      <c r="K14" s="76"/>
      <c r="L14" s="76"/>
      <c r="M14" s="76"/>
    </row>
    <row r="15" spans="2:13" s="40" customFormat="1" ht="15" customHeight="1" x14ac:dyDescent="0.35">
      <c r="B15" s="108" t="s">
        <v>9</v>
      </c>
      <c r="C15" s="110" t="s">
        <v>8</v>
      </c>
      <c r="D15" s="110" t="s">
        <v>0</v>
      </c>
      <c r="E15" s="112" t="s">
        <v>13</v>
      </c>
      <c r="F15" s="76"/>
      <c r="G15" s="76"/>
      <c r="H15" s="76"/>
      <c r="I15" s="76"/>
      <c r="J15" s="76"/>
      <c r="K15" s="76"/>
      <c r="L15" s="76"/>
      <c r="M15" s="76"/>
    </row>
    <row r="16" spans="2:13" s="49" customFormat="1" ht="16" thickBot="1" x14ac:dyDescent="0.4">
      <c r="B16" s="109"/>
      <c r="C16" s="111"/>
      <c r="D16" s="111"/>
      <c r="E16" s="113"/>
      <c r="F16" s="79"/>
      <c r="G16" s="79"/>
      <c r="H16" s="79"/>
      <c r="I16" s="79"/>
      <c r="J16" s="79"/>
      <c r="K16" s="79"/>
      <c r="L16" s="79"/>
      <c r="M16" s="79"/>
    </row>
    <row r="17" spans="2:13" s="50" customFormat="1" ht="31" x14ac:dyDescent="0.35">
      <c r="B17" s="72" t="s">
        <v>32</v>
      </c>
      <c r="C17" s="73">
        <v>1</v>
      </c>
      <c r="D17" s="72" t="s">
        <v>71</v>
      </c>
      <c r="E17" s="62" t="s">
        <v>6</v>
      </c>
      <c r="F17" s="80">
        <f>COUNTIF(E17:E22,"Yes")</f>
        <v>5</v>
      </c>
      <c r="G17" s="80"/>
      <c r="H17" s="80"/>
      <c r="I17" s="80"/>
      <c r="J17" s="80"/>
      <c r="K17" s="80"/>
      <c r="L17" s="80"/>
      <c r="M17" s="80"/>
    </row>
    <row r="18" spans="2:13" s="51" customFormat="1" ht="31" x14ac:dyDescent="0.35">
      <c r="B18" s="74" t="s">
        <v>32</v>
      </c>
      <c r="C18" s="75">
        <v>2</v>
      </c>
      <c r="D18" s="74" t="s">
        <v>54</v>
      </c>
      <c r="E18" s="62" t="s">
        <v>7</v>
      </c>
      <c r="F18" s="81">
        <f>COUNTIF(E23:E28,"Yes")</f>
        <v>6</v>
      </c>
      <c r="G18" s="81"/>
      <c r="H18" s="81"/>
      <c r="I18" s="81"/>
      <c r="J18" s="81"/>
      <c r="K18" s="81"/>
      <c r="L18" s="81"/>
      <c r="M18" s="81"/>
    </row>
    <row r="19" spans="2:13" s="51" customFormat="1" ht="32.5" customHeight="1" x14ac:dyDescent="0.35">
      <c r="B19" s="74" t="s">
        <v>51</v>
      </c>
      <c r="C19" s="75">
        <v>3</v>
      </c>
      <c r="D19" s="74" t="s">
        <v>55</v>
      </c>
      <c r="E19" s="62" t="s">
        <v>6</v>
      </c>
      <c r="F19" s="81">
        <f>COUNTIF(E29:E33,"Yes")</f>
        <v>5</v>
      </c>
      <c r="G19" s="81"/>
      <c r="H19" s="81"/>
      <c r="I19" s="81"/>
      <c r="J19" s="81"/>
      <c r="K19" s="81"/>
      <c r="L19" s="81"/>
      <c r="M19" s="81"/>
    </row>
    <row r="20" spans="2:13" s="50" customFormat="1" ht="32.5" customHeight="1" x14ac:dyDescent="0.35">
      <c r="B20" s="74" t="s">
        <v>51</v>
      </c>
      <c r="C20" s="75">
        <v>4</v>
      </c>
      <c r="D20" s="74" t="s">
        <v>56</v>
      </c>
      <c r="E20" s="62" t="s">
        <v>6</v>
      </c>
      <c r="F20" s="81" t="s">
        <v>47</v>
      </c>
      <c r="G20" s="80" t="str">
        <f>VLOOKUP(F17,G4:H11,2, FALSE)</f>
        <v>stage 2</v>
      </c>
      <c r="H20" s="80"/>
      <c r="I20" s="80"/>
      <c r="J20" s="80"/>
      <c r="K20" s="80"/>
      <c r="L20" s="80"/>
      <c r="M20" s="80"/>
    </row>
    <row r="21" spans="2:13" s="50" customFormat="1" ht="32.5" customHeight="1" x14ac:dyDescent="0.35">
      <c r="B21" s="74" t="s">
        <v>30</v>
      </c>
      <c r="C21" s="75">
        <v>5</v>
      </c>
      <c r="D21" s="74" t="s">
        <v>57</v>
      </c>
      <c r="E21" s="62" t="s">
        <v>6</v>
      </c>
      <c r="F21" s="81" t="s">
        <v>48</v>
      </c>
      <c r="G21" s="80"/>
      <c r="H21" s="80"/>
      <c r="I21" s="80"/>
      <c r="J21" s="80"/>
      <c r="K21" s="80"/>
      <c r="L21" s="80"/>
      <c r="M21" s="80"/>
    </row>
    <row r="22" spans="2:13" s="50" customFormat="1" ht="32.5" customHeight="1" x14ac:dyDescent="0.35">
      <c r="B22" s="74" t="s">
        <v>30</v>
      </c>
      <c r="C22" s="75">
        <v>6</v>
      </c>
      <c r="D22" s="74" t="s">
        <v>58</v>
      </c>
      <c r="E22" s="62" t="s">
        <v>6</v>
      </c>
      <c r="F22" s="81" t="s">
        <v>49</v>
      </c>
      <c r="G22" s="80"/>
      <c r="H22" s="80"/>
      <c r="I22" s="80"/>
      <c r="J22" s="80"/>
      <c r="K22" s="80"/>
      <c r="L22" s="80"/>
      <c r="M22" s="80"/>
    </row>
    <row r="23" spans="2:13" s="51" customFormat="1" ht="32.5" customHeight="1" x14ac:dyDescent="0.35">
      <c r="B23" s="70" t="s">
        <v>40</v>
      </c>
      <c r="C23" s="69">
        <v>7</v>
      </c>
      <c r="D23" s="70" t="s">
        <v>59</v>
      </c>
      <c r="E23" s="62" t="s">
        <v>6</v>
      </c>
      <c r="F23" s="82" t="s">
        <v>43</v>
      </c>
      <c r="G23" s="81"/>
      <c r="H23" s="81"/>
      <c r="I23" s="81"/>
      <c r="J23" s="81"/>
      <c r="K23" s="81"/>
      <c r="L23" s="81"/>
      <c r="M23" s="81"/>
    </row>
    <row r="24" spans="2:13" s="51" customFormat="1" ht="32.5" customHeight="1" x14ac:dyDescent="0.35">
      <c r="B24" s="70" t="s">
        <v>40</v>
      </c>
      <c r="C24" s="71">
        <v>8</v>
      </c>
      <c r="D24" s="70" t="s">
        <v>60</v>
      </c>
      <c r="E24" s="62" t="s">
        <v>6</v>
      </c>
      <c r="F24" s="83"/>
      <c r="G24" s="81"/>
      <c r="H24" s="81"/>
      <c r="I24" s="81"/>
      <c r="J24" s="81"/>
      <c r="K24" s="81"/>
      <c r="L24" s="81"/>
      <c r="M24" s="81"/>
    </row>
    <row r="25" spans="2:13" s="50" customFormat="1" ht="32.5" customHeight="1" x14ac:dyDescent="0.35">
      <c r="B25" s="70" t="s">
        <v>36</v>
      </c>
      <c r="C25" s="69">
        <v>9</v>
      </c>
      <c r="D25" s="70" t="s">
        <v>61</v>
      </c>
      <c r="E25" s="62" t="s">
        <v>6</v>
      </c>
      <c r="F25" s="84"/>
      <c r="G25" s="80"/>
      <c r="H25" s="80"/>
      <c r="I25" s="80"/>
      <c r="J25" s="80"/>
      <c r="K25" s="80"/>
      <c r="L25" s="80"/>
      <c r="M25" s="80"/>
    </row>
    <row r="26" spans="2:13" s="50" customFormat="1" ht="32.5" customHeight="1" x14ac:dyDescent="0.35">
      <c r="B26" s="70" t="s">
        <v>36</v>
      </c>
      <c r="C26" s="71">
        <v>10</v>
      </c>
      <c r="D26" s="70" t="s">
        <v>62</v>
      </c>
      <c r="E26" s="62" t="s">
        <v>6</v>
      </c>
      <c r="F26" s="84"/>
      <c r="G26" s="80"/>
      <c r="H26" s="80"/>
      <c r="I26" s="80"/>
      <c r="J26" s="80"/>
      <c r="K26" s="80"/>
      <c r="L26" s="80"/>
      <c r="M26" s="80"/>
    </row>
    <row r="27" spans="2:13" ht="32.5" customHeight="1" x14ac:dyDescent="0.35">
      <c r="B27" s="70" t="s">
        <v>39</v>
      </c>
      <c r="C27" s="69">
        <v>11</v>
      </c>
      <c r="D27" s="70" t="s">
        <v>63</v>
      </c>
      <c r="E27" s="62" t="s">
        <v>6</v>
      </c>
    </row>
    <row r="28" spans="2:13" s="54" customFormat="1" ht="46.5" x14ac:dyDescent="0.35">
      <c r="B28" s="70" t="s">
        <v>39</v>
      </c>
      <c r="C28" s="71">
        <v>12</v>
      </c>
      <c r="D28" s="70" t="s">
        <v>64</v>
      </c>
      <c r="E28" s="62" t="s">
        <v>6</v>
      </c>
      <c r="F28" s="86"/>
      <c r="G28" s="86"/>
      <c r="H28" s="86"/>
      <c r="I28" s="86"/>
      <c r="J28" s="86"/>
      <c r="K28" s="86"/>
      <c r="L28" s="86"/>
      <c r="M28" s="86"/>
    </row>
    <row r="29" spans="2:13" x14ac:dyDescent="0.35">
      <c r="B29" s="60" t="s">
        <v>33</v>
      </c>
      <c r="C29" s="59">
        <v>13</v>
      </c>
      <c r="D29" s="60" t="s">
        <v>66</v>
      </c>
      <c r="E29" s="62" t="s">
        <v>6</v>
      </c>
    </row>
    <row r="30" spans="2:13" x14ac:dyDescent="0.35">
      <c r="B30" s="60" t="s">
        <v>33</v>
      </c>
      <c r="C30" s="59">
        <v>14</v>
      </c>
      <c r="D30" s="60" t="s">
        <v>65</v>
      </c>
      <c r="E30" s="62" t="s">
        <v>6</v>
      </c>
    </row>
    <row r="31" spans="2:13" ht="31.5" customHeight="1" x14ac:dyDescent="0.35">
      <c r="B31" s="60" t="s">
        <v>52</v>
      </c>
      <c r="C31" s="59">
        <v>15</v>
      </c>
      <c r="D31" s="60" t="s">
        <v>67</v>
      </c>
      <c r="E31" s="62" t="s">
        <v>6</v>
      </c>
    </row>
    <row r="32" spans="2:13" ht="31.5" customHeight="1" x14ac:dyDescent="0.35">
      <c r="B32" s="60" t="s">
        <v>52</v>
      </c>
      <c r="C32" s="59">
        <v>16</v>
      </c>
      <c r="D32" s="60" t="s">
        <v>68</v>
      </c>
      <c r="E32" s="62" t="s">
        <v>6</v>
      </c>
    </row>
    <row r="33" spans="1:7" ht="46.5" x14ac:dyDescent="0.35">
      <c r="B33" s="60" t="s">
        <v>31</v>
      </c>
      <c r="C33" s="59">
        <v>17</v>
      </c>
      <c r="D33" s="60" t="s">
        <v>69</v>
      </c>
      <c r="E33" s="62" t="s">
        <v>6</v>
      </c>
    </row>
    <row r="34" spans="1:7" ht="46.5" x14ac:dyDescent="0.35">
      <c r="B34" s="60" t="s">
        <v>31</v>
      </c>
      <c r="C34" s="59">
        <v>18</v>
      </c>
      <c r="D34" s="60" t="s">
        <v>70</v>
      </c>
      <c r="E34" s="62" t="s">
        <v>6</v>
      </c>
    </row>
    <row r="35" spans="1:7" ht="16" thickBot="1" x14ac:dyDescent="0.4"/>
    <row r="36" spans="1:7" ht="16" thickBot="1" x14ac:dyDescent="0.4">
      <c r="B36" s="96" t="s">
        <v>20</v>
      </c>
      <c r="C36" s="97"/>
      <c r="D36" s="97"/>
      <c r="E36" s="98"/>
    </row>
    <row r="37" spans="1:7" ht="39" customHeight="1" x14ac:dyDescent="0.35">
      <c r="B37" s="99" t="str">
        <f xml:space="preserve"> "Based on your responses to this checklist, you can consider ["  &amp;+Computation!G28&amp;"] solution types (as identified in the Digitalisation Roadmap of the Industry Digital Plan)."</f>
        <v>Based on your responses to this checklist, you can consider [Stage 3] solution types (as identified in the Digitalisation Roadmap of the Industry Digital Plan).</v>
      </c>
      <c r="C37" s="100"/>
      <c r="D37" s="100"/>
      <c r="E37" s="101"/>
    </row>
    <row r="38" spans="1:7" ht="34.5" customHeight="1" thickBot="1" x14ac:dyDescent="0.4">
      <c r="B38" s="102" t="s">
        <v>27</v>
      </c>
      <c r="C38" s="103"/>
      <c r="D38" s="103"/>
      <c r="E38" s="104"/>
    </row>
    <row r="39" spans="1:7" x14ac:dyDescent="0.35">
      <c r="A39" s="54"/>
      <c r="B39" s="54" t="s">
        <v>72</v>
      </c>
      <c r="C39" s="55"/>
      <c r="D39" s="54"/>
      <c r="E39" s="56" t="s">
        <v>35</v>
      </c>
      <c r="F39" s="86"/>
      <c r="G39" s="86"/>
    </row>
  </sheetData>
  <sheetProtection algorithmName="SHA-512" hashValue="J0fXAqckkuqfvvdk1l/jkS6cYAqUgiFJcC3QXpTjGI8upAlxbiZu+qhbtJ6ooq7HXTqABrfFlD/PC+RGoCOr1g==" saltValue="WqqzPvXLzC6myMF0demcsw==" spinCount="100000" sheet="1" formatColumns="0" selectLockedCells="1"/>
  <mergeCells count="11">
    <mergeCell ref="B36:E36"/>
    <mergeCell ref="B37:E37"/>
    <mergeCell ref="B38:E38"/>
    <mergeCell ref="D8:E8"/>
    <mergeCell ref="B11:E11"/>
    <mergeCell ref="B12:E12"/>
    <mergeCell ref="B13:E13"/>
    <mergeCell ref="B15:B16"/>
    <mergeCell ref="C15:C16"/>
    <mergeCell ref="D15:D16"/>
    <mergeCell ref="E15:E16"/>
  </mergeCells>
  <pageMargins left="0.23622047244094491" right="0.23622047244094491" top="0.43307086614173229" bottom="0.55118110236220474" header="0.31496062992125984" footer="0.31496062992125984"/>
  <pageSetup paperSize="9" scale="7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Computation!$E$21:$G$21</xm:f>
          </x14:formula1>
          <xm:sqref>E32</xm:sqref>
        </x14:dataValidation>
        <x14:dataValidation type="list" allowBlank="1" showInputMessage="1" showErrorMessage="1">
          <x14:formula1>
            <xm:f>Computation!E6:G6</xm:f>
          </x14:formula1>
          <xm:sqref>E17:E19 E33:E34 E27:E31</xm:sqref>
        </x14:dataValidation>
        <x14:dataValidation type="list" allowBlank="1" showInputMessage="1" showErrorMessage="1">
          <x14:formula1>
            <xm:f>Computation!E8:G8</xm:f>
          </x14:formula1>
          <xm:sqref>E20:E26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8"/>
  <sheetViews>
    <sheetView zoomScale="70" zoomScaleNormal="70" workbookViewId="0">
      <pane xSplit="11" ySplit="5" topLeftCell="L6" activePane="bottomRight" state="frozen"/>
      <selection activeCell="D33" sqref="D33"/>
      <selection pane="topRight" activeCell="D33" sqref="D33"/>
      <selection pane="bottomLeft" activeCell="D33" sqref="D33"/>
      <selection pane="bottomRight" activeCell="O3" sqref="O3"/>
    </sheetView>
  </sheetViews>
  <sheetFormatPr defaultRowHeight="14.5" x14ac:dyDescent="0.35"/>
  <cols>
    <col min="1" max="1" width="3.36328125" style="7" customWidth="1"/>
    <col min="2" max="2" width="20.81640625" style="7" customWidth="1"/>
    <col min="3" max="3" width="4.453125" style="9" customWidth="1"/>
    <col min="4" max="4" width="64" style="7" customWidth="1"/>
    <col min="5" max="5" width="12.453125" style="7" customWidth="1"/>
    <col min="6" max="10" width="14.453125" style="7" customWidth="1"/>
    <col min="11" max="11" width="6.1796875" style="7" customWidth="1"/>
    <col min="12" max="12" width="21.453125" style="10" customWidth="1"/>
    <col min="13" max="13" width="14.08984375" style="95" customWidth="1"/>
    <col min="14" max="14" width="5.26953125" style="7" customWidth="1"/>
    <col min="15" max="16384" width="8.7265625" style="7"/>
  </cols>
  <sheetData>
    <row r="1" spans="1:32" s="2" customFormat="1" ht="18.5" x14ac:dyDescent="0.35">
      <c r="B1" s="2" t="s">
        <v>19</v>
      </c>
      <c r="C1" s="92"/>
      <c r="K1" s="11"/>
      <c r="L1" s="12"/>
    </row>
    <row r="2" spans="1:32" s="2" customFormat="1" ht="18.5" x14ac:dyDescent="0.35">
      <c r="B2" s="2" t="s">
        <v>11</v>
      </c>
      <c r="C2" s="92" t="s">
        <v>34</v>
      </c>
      <c r="L2" s="13"/>
    </row>
    <row r="3" spans="1:32" s="1" customFormat="1" ht="15" thickBot="1" x14ac:dyDescent="0.4">
      <c r="C3" s="3"/>
      <c r="L3" s="10"/>
      <c r="M3" s="93"/>
    </row>
    <row r="4" spans="1:32" s="1" customFormat="1" ht="15" customHeight="1" x14ac:dyDescent="0.35">
      <c r="B4" s="116" t="s">
        <v>9</v>
      </c>
      <c r="C4" s="118" t="s">
        <v>8</v>
      </c>
      <c r="D4" s="118" t="s">
        <v>0</v>
      </c>
      <c r="E4" s="64"/>
      <c r="F4" s="120" t="s">
        <v>13</v>
      </c>
      <c r="G4" s="120"/>
      <c r="H4" s="120"/>
      <c r="I4" s="120"/>
      <c r="J4" s="121"/>
      <c r="L4" s="114" t="s">
        <v>18</v>
      </c>
      <c r="M4" s="114" t="s">
        <v>22</v>
      </c>
    </row>
    <row r="5" spans="1:32" s="4" customFormat="1" ht="15.75" customHeight="1" thickBot="1" x14ac:dyDescent="0.4">
      <c r="B5" s="117"/>
      <c r="C5" s="119"/>
      <c r="D5" s="119"/>
      <c r="E5" s="65" t="s">
        <v>23</v>
      </c>
      <c r="F5" s="14" t="s">
        <v>1</v>
      </c>
      <c r="G5" s="14" t="s">
        <v>2</v>
      </c>
      <c r="H5" s="14" t="s">
        <v>3</v>
      </c>
      <c r="I5" s="14" t="s">
        <v>4</v>
      </c>
      <c r="J5" s="15" t="s">
        <v>5</v>
      </c>
      <c r="L5" s="122"/>
      <c r="M5" s="115"/>
    </row>
    <row r="6" spans="1:32" s="4" customFormat="1" ht="36.5" customHeight="1" thickBot="1" x14ac:dyDescent="0.4">
      <c r="A6" s="4">
        <v>1</v>
      </c>
      <c r="B6" s="72" t="s">
        <v>32</v>
      </c>
      <c r="C6" s="73">
        <v>1</v>
      </c>
      <c r="D6" s="72" t="s">
        <v>71</v>
      </c>
      <c r="E6" s="17" t="s">
        <v>23</v>
      </c>
      <c r="F6" s="17" t="s">
        <v>6</v>
      </c>
      <c r="G6" s="17" t="s">
        <v>7</v>
      </c>
      <c r="H6" s="61" t="s">
        <v>12</v>
      </c>
      <c r="I6" s="61" t="s">
        <v>12</v>
      </c>
      <c r="J6" s="61" t="s">
        <v>12</v>
      </c>
      <c r="L6" s="57" t="str">
        <f>IF(ISERROR(MATCH('SME Self-Assessment Checklist'!E17,Computation!F6,0)),"-",D28)</f>
        <v>Mobile enabled Patrol &amp; Incident Mgt</v>
      </c>
      <c r="M6" s="94" t="str">
        <f>'SME Self-Assessment Checklist'!E17</f>
        <v>Yes</v>
      </c>
    </row>
    <row r="7" spans="1:32" s="63" customFormat="1" ht="35" customHeight="1" thickBot="1" x14ac:dyDescent="0.4">
      <c r="A7" s="5">
        <v>1</v>
      </c>
      <c r="B7" s="74" t="s">
        <v>32</v>
      </c>
      <c r="C7" s="75">
        <v>2</v>
      </c>
      <c r="D7" s="74" t="s">
        <v>54</v>
      </c>
      <c r="E7" s="17" t="s">
        <v>23</v>
      </c>
      <c r="F7" s="17" t="s">
        <v>6</v>
      </c>
      <c r="G7" s="17" t="s">
        <v>7</v>
      </c>
      <c r="H7" s="61" t="s">
        <v>12</v>
      </c>
      <c r="I7" s="61" t="s">
        <v>12</v>
      </c>
      <c r="J7" s="61" t="s">
        <v>12</v>
      </c>
      <c r="K7" s="6"/>
      <c r="L7" s="57" t="str">
        <f>IF(ISERROR(MATCH('SME Self-Assessment Checklist'!E18,Computation!F7,0)),"-",D28)</f>
        <v>-</v>
      </c>
      <c r="M7" s="66" t="str">
        <f>'SME Self-Assessment Checklist'!E18</f>
        <v>No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s="6" customFormat="1" ht="31.5" thickBot="1" x14ac:dyDescent="0.4">
      <c r="A8" s="6">
        <v>1</v>
      </c>
      <c r="B8" s="74" t="s">
        <v>51</v>
      </c>
      <c r="C8" s="75">
        <v>3</v>
      </c>
      <c r="D8" s="74" t="s">
        <v>55</v>
      </c>
      <c r="E8" s="17" t="s">
        <v>23</v>
      </c>
      <c r="F8" s="18" t="s">
        <v>6</v>
      </c>
      <c r="G8" s="18" t="s">
        <v>7</v>
      </c>
      <c r="H8" s="61" t="s">
        <v>12</v>
      </c>
      <c r="I8" s="61" t="s">
        <v>12</v>
      </c>
      <c r="J8" s="61" t="s">
        <v>12</v>
      </c>
      <c r="L8" s="58" t="str">
        <f>IF(ISERROR(MATCH('SME Self-Assessment Checklist'!E19,Computation!F8,0)),"-",D29)</f>
        <v>Automated Visitor Management</v>
      </c>
      <c r="M8" s="94" t="str">
        <f>'SME Self-Assessment Checklist'!E19</f>
        <v>Yes</v>
      </c>
    </row>
    <row r="9" spans="1:32" s="6" customFormat="1" ht="31.5" thickBot="1" x14ac:dyDescent="0.4">
      <c r="A9" s="6">
        <v>1</v>
      </c>
      <c r="B9" s="74" t="s">
        <v>51</v>
      </c>
      <c r="C9" s="75">
        <v>4</v>
      </c>
      <c r="D9" s="74" t="s">
        <v>56</v>
      </c>
      <c r="E9" s="17" t="s">
        <v>23</v>
      </c>
      <c r="F9" s="19" t="s">
        <v>6</v>
      </c>
      <c r="G9" s="18" t="s">
        <v>7</v>
      </c>
      <c r="H9" s="61" t="s">
        <v>12</v>
      </c>
      <c r="I9" s="61" t="s">
        <v>12</v>
      </c>
      <c r="J9" s="61" t="s">
        <v>12</v>
      </c>
      <c r="L9" s="58" t="str">
        <f>IF(ISERROR(MATCH('SME Self-Assessment Checklist'!E20,Computation!F9,0)),"-",D29)</f>
        <v>Automated Visitor Management</v>
      </c>
      <c r="M9" s="66" t="str">
        <f>'SME Self-Assessment Checklist'!E20</f>
        <v>Yes</v>
      </c>
    </row>
    <row r="10" spans="1:32" s="6" customFormat="1" ht="31.5" thickBot="1" x14ac:dyDescent="0.4">
      <c r="A10" s="6">
        <v>1</v>
      </c>
      <c r="B10" s="74" t="s">
        <v>30</v>
      </c>
      <c r="C10" s="75">
        <v>5</v>
      </c>
      <c r="D10" s="74" t="s">
        <v>57</v>
      </c>
      <c r="E10" s="17" t="s">
        <v>23</v>
      </c>
      <c r="F10" s="19" t="s">
        <v>6</v>
      </c>
      <c r="G10" s="18" t="s">
        <v>7</v>
      </c>
      <c r="H10" s="61" t="s">
        <v>12</v>
      </c>
      <c r="I10" s="61" t="s">
        <v>12</v>
      </c>
      <c r="J10" s="61" t="s">
        <v>12</v>
      </c>
      <c r="L10" s="16" t="str">
        <f>IF(ISERROR(MATCH('SME Self-Assessment Checklist'!E21,Computation!F10,0)),"-",D30)</f>
        <v>Onsite Surveillance &amp; Analytics</v>
      </c>
      <c r="M10" s="94" t="str">
        <f>'SME Self-Assessment Checklist'!E21</f>
        <v>Yes</v>
      </c>
    </row>
    <row r="11" spans="1:32" s="5" customFormat="1" ht="31.5" thickBot="1" x14ac:dyDescent="0.4">
      <c r="A11" s="5">
        <v>1</v>
      </c>
      <c r="B11" s="74" t="s">
        <v>30</v>
      </c>
      <c r="C11" s="75">
        <v>6</v>
      </c>
      <c r="D11" s="74" t="s">
        <v>58</v>
      </c>
      <c r="E11" s="17" t="s">
        <v>23</v>
      </c>
      <c r="F11" s="17" t="s">
        <v>6</v>
      </c>
      <c r="G11" s="17" t="s">
        <v>7</v>
      </c>
      <c r="H11" s="61" t="s">
        <v>12</v>
      </c>
      <c r="I11" s="61" t="s">
        <v>12</v>
      </c>
      <c r="J11" s="61" t="s">
        <v>12</v>
      </c>
      <c r="K11" s="20"/>
      <c r="L11" s="16" t="str">
        <f>IF(ISERROR(MATCH('SME Self-Assessment Checklist'!E22,Computation!F11,0)),"-",D30)</f>
        <v>Onsite Surveillance &amp; Analytics</v>
      </c>
      <c r="M11" s="66" t="str">
        <f>'SME Self-Assessment Checklist'!E22</f>
        <v>Yes</v>
      </c>
    </row>
    <row r="12" spans="1:32" s="5" customFormat="1" ht="31.5" thickBot="1" x14ac:dyDescent="0.4">
      <c r="A12" s="5">
        <v>2</v>
      </c>
      <c r="B12" s="70" t="s">
        <v>40</v>
      </c>
      <c r="C12" s="69">
        <v>7</v>
      </c>
      <c r="D12" s="70" t="s">
        <v>59</v>
      </c>
      <c r="E12" s="17" t="s">
        <v>23</v>
      </c>
      <c r="F12" s="17" t="s">
        <v>6</v>
      </c>
      <c r="G12" s="17" t="s">
        <v>7</v>
      </c>
      <c r="H12" s="61" t="s">
        <v>12</v>
      </c>
      <c r="I12" s="61" t="s">
        <v>12</v>
      </c>
      <c r="J12" s="61" t="s">
        <v>12</v>
      </c>
      <c r="K12" s="20"/>
      <c r="L12" s="16" t="str">
        <f>IF(ISERROR(MATCH('SME Self-Assessment Checklist'!E23,Computation!F12,0)),"-",D33)</f>
        <v>Wearable Security Technology</v>
      </c>
      <c r="M12" s="94" t="str">
        <f>'SME Self-Assessment Checklist'!E23</f>
        <v>Yes</v>
      </c>
    </row>
    <row r="13" spans="1:32" s="5" customFormat="1" ht="31.5" thickBot="1" x14ac:dyDescent="0.4">
      <c r="A13" s="5">
        <v>2</v>
      </c>
      <c r="B13" s="70" t="s">
        <v>40</v>
      </c>
      <c r="C13" s="71">
        <v>8</v>
      </c>
      <c r="D13" s="70" t="s">
        <v>60</v>
      </c>
      <c r="E13" s="17" t="s">
        <v>23</v>
      </c>
      <c r="F13" s="17" t="s">
        <v>6</v>
      </c>
      <c r="G13" s="17" t="s">
        <v>7</v>
      </c>
      <c r="H13" s="61" t="s">
        <v>12</v>
      </c>
      <c r="I13" s="61" t="s">
        <v>12</v>
      </c>
      <c r="J13" s="61" t="s">
        <v>12</v>
      </c>
      <c r="K13" s="20"/>
      <c r="L13" s="16" t="str">
        <f>IF(ISERROR(MATCH('SME Self-Assessment Checklist'!E24,Computation!F13,0)),"-",D33)</f>
        <v>Wearable Security Technology</v>
      </c>
      <c r="M13" s="66" t="str">
        <f>'SME Self-Assessment Checklist'!E24</f>
        <v>Yes</v>
      </c>
    </row>
    <row r="14" spans="1:32" s="6" customFormat="1" ht="31.5" thickBot="1" x14ac:dyDescent="0.4">
      <c r="A14" s="6">
        <v>2</v>
      </c>
      <c r="B14" s="70" t="s">
        <v>36</v>
      </c>
      <c r="C14" s="69">
        <v>9</v>
      </c>
      <c r="D14" s="70" t="s">
        <v>61</v>
      </c>
      <c r="E14" s="17" t="s">
        <v>23</v>
      </c>
      <c r="F14" s="18" t="s">
        <v>6</v>
      </c>
      <c r="G14" s="18" t="s">
        <v>7</v>
      </c>
      <c r="H14" s="61" t="s">
        <v>12</v>
      </c>
      <c r="I14" s="61" t="s">
        <v>12</v>
      </c>
      <c r="J14" s="61" t="s">
        <v>12</v>
      </c>
      <c r="K14" s="21"/>
      <c r="L14" s="16" t="str">
        <f>IF(ISERROR(MATCH('SME Self-Assessment Checklist'!E25,Computation!F14,0)),"-",D31)</f>
        <v>Clustered Security Guarding</v>
      </c>
      <c r="M14" s="94" t="str">
        <f>'SME Self-Assessment Checklist'!E25</f>
        <v>Yes</v>
      </c>
    </row>
    <row r="15" spans="1:32" s="6" customFormat="1" ht="31.5" thickBot="1" x14ac:dyDescent="0.4">
      <c r="A15" s="6">
        <v>2</v>
      </c>
      <c r="B15" s="70" t="s">
        <v>36</v>
      </c>
      <c r="C15" s="71">
        <v>10</v>
      </c>
      <c r="D15" s="70" t="s">
        <v>62</v>
      </c>
      <c r="E15" s="17" t="s">
        <v>23</v>
      </c>
      <c r="F15" s="18" t="s">
        <v>6</v>
      </c>
      <c r="G15" s="18" t="s">
        <v>7</v>
      </c>
      <c r="H15" s="61" t="s">
        <v>12</v>
      </c>
      <c r="I15" s="61" t="s">
        <v>12</v>
      </c>
      <c r="J15" s="61" t="s">
        <v>12</v>
      </c>
      <c r="K15" s="21"/>
      <c r="L15" s="16" t="str">
        <f>IF(ISERROR(MATCH('SME Self-Assessment Checklist'!E26,Computation!F15,0)),"-",D31)</f>
        <v>Clustered Security Guarding</v>
      </c>
      <c r="M15" s="66" t="str">
        <f>'SME Self-Assessment Checklist'!E26</f>
        <v>Yes</v>
      </c>
    </row>
    <row r="16" spans="1:32" s="6" customFormat="1" ht="47" thickBot="1" x14ac:dyDescent="0.4">
      <c r="A16" s="6">
        <v>2</v>
      </c>
      <c r="B16" s="70" t="s">
        <v>39</v>
      </c>
      <c r="C16" s="69">
        <v>11</v>
      </c>
      <c r="D16" s="70" t="s">
        <v>63</v>
      </c>
      <c r="E16" s="17" t="s">
        <v>23</v>
      </c>
      <c r="F16" s="18" t="s">
        <v>6</v>
      </c>
      <c r="G16" s="18" t="s">
        <v>7</v>
      </c>
      <c r="H16" s="61" t="s">
        <v>12</v>
      </c>
      <c r="I16" s="61" t="s">
        <v>12</v>
      </c>
      <c r="J16" s="61" t="s">
        <v>12</v>
      </c>
      <c r="K16" s="21"/>
      <c r="L16" s="16" t="str">
        <f>IF(ISERROR(MATCH('SME Self-Assessment Checklist'!E27,Computation!F16,0)),"-",D32)</f>
        <v>Risk/Threat prediction &amp; detection</v>
      </c>
      <c r="M16" s="94" t="str">
        <f>'SME Self-Assessment Checklist'!E27</f>
        <v>Yes</v>
      </c>
    </row>
    <row r="17" spans="1:13" s="5" customFormat="1" ht="62.5" thickBot="1" x14ac:dyDescent="0.4">
      <c r="A17" s="5">
        <v>2</v>
      </c>
      <c r="B17" s="70" t="s">
        <v>39</v>
      </c>
      <c r="C17" s="71">
        <v>12</v>
      </c>
      <c r="D17" s="70" t="s">
        <v>64</v>
      </c>
      <c r="E17" s="17" t="s">
        <v>23</v>
      </c>
      <c r="F17" s="18" t="s">
        <v>6</v>
      </c>
      <c r="G17" s="18" t="s">
        <v>7</v>
      </c>
      <c r="H17" s="61" t="s">
        <v>12</v>
      </c>
      <c r="I17" s="61" t="s">
        <v>12</v>
      </c>
      <c r="J17" s="61" t="s">
        <v>12</v>
      </c>
      <c r="K17" s="20"/>
      <c r="L17" s="16" t="str">
        <f>IF(ISERROR(MATCH('SME Self-Assessment Checklist'!E28,Computation!F17,0)),"-",D32)</f>
        <v>Risk/Threat prediction &amp; detection</v>
      </c>
      <c r="M17" s="66" t="str">
        <f>'SME Self-Assessment Checklist'!E28</f>
        <v>Yes</v>
      </c>
    </row>
    <row r="18" spans="1:13" s="5" customFormat="1" ht="31.5" thickBot="1" x14ac:dyDescent="0.4">
      <c r="A18" s="5">
        <v>3</v>
      </c>
      <c r="B18" s="60" t="s">
        <v>33</v>
      </c>
      <c r="C18" s="59">
        <v>13</v>
      </c>
      <c r="D18" s="60" t="s">
        <v>66</v>
      </c>
      <c r="E18" s="17" t="s">
        <v>23</v>
      </c>
      <c r="F18" s="18" t="s">
        <v>6</v>
      </c>
      <c r="G18" s="18" t="s">
        <v>7</v>
      </c>
      <c r="H18" s="61" t="s">
        <v>12</v>
      </c>
      <c r="I18" s="61" t="s">
        <v>12</v>
      </c>
      <c r="J18" s="61" t="s">
        <v>12</v>
      </c>
      <c r="K18" s="20"/>
      <c r="L18" s="16" t="str">
        <f>IF(ISERROR(MATCH('SME Self-Assessment Checklist'!E29,Computation!F18,0)),"-",D34)</f>
        <v>Surveillance Robots</v>
      </c>
      <c r="M18" s="94" t="str">
        <f>'SME Self-Assessment Checklist'!E29</f>
        <v>Yes</v>
      </c>
    </row>
    <row r="19" spans="1:13" s="5" customFormat="1" ht="16" thickBot="1" x14ac:dyDescent="0.4">
      <c r="B19" s="60" t="s">
        <v>33</v>
      </c>
      <c r="C19" s="59">
        <v>14</v>
      </c>
      <c r="D19" s="60" t="s">
        <v>65</v>
      </c>
      <c r="E19" s="17" t="s">
        <v>23</v>
      </c>
      <c r="F19" s="18" t="s">
        <v>6</v>
      </c>
      <c r="G19" s="18" t="s">
        <v>7</v>
      </c>
      <c r="H19" s="61" t="s">
        <v>12</v>
      </c>
      <c r="I19" s="61" t="s">
        <v>12</v>
      </c>
      <c r="J19" s="61" t="s">
        <v>12</v>
      </c>
      <c r="K19" s="20"/>
      <c r="L19" s="16" t="str">
        <f>IF(ISERROR(MATCH('SME Self-Assessment Checklist'!E30,Computation!F19,0)),"-",D34)</f>
        <v>Surveillance Robots</v>
      </c>
      <c r="M19" s="94" t="str">
        <f>'SME Self-Assessment Checklist'!E30</f>
        <v>Yes</v>
      </c>
    </row>
    <row r="20" spans="1:13" s="5" customFormat="1" ht="15.5" x14ac:dyDescent="0.35">
      <c r="A20" s="5">
        <v>3</v>
      </c>
      <c r="B20" s="60" t="s">
        <v>52</v>
      </c>
      <c r="C20" s="59">
        <v>15</v>
      </c>
      <c r="D20" s="60" t="s">
        <v>67</v>
      </c>
      <c r="E20" s="17" t="s">
        <v>23</v>
      </c>
      <c r="F20" s="18" t="s">
        <v>6</v>
      </c>
      <c r="G20" s="18" t="s">
        <v>7</v>
      </c>
      <c r="H20" s="61" t="s">
        <v>12</v>
      </c>
      <c r="I20" s="61" t="s">
        <v>12</v>
      </c>
      <c r="J20" s="61" t="s">
        <v>12</v>
      </c>
      <c r="K20" s="20"/>
      <c r="L20" s="16" t="str">
        <f>IF(ISERROR(MATCH('SME Self-Assessment Checklist'!E31,Computation!F20,0)),"-",D35)</f>
        <v>VR / AR for Training</v>
      </c>
      <c r="M20" s="66" t="str">
        <f>'SME Self-Assessment Checklist'!E31</f>
        <v>Yes</v>
      </c>
    </row>
    <row r="21" spans="1:13" s="5" customFormat="1" ht="16" thickBot="1" x14ac:dyDescent="0.4">
      <c r="B21" s="60" t="s">
        <v>52</v>
      </c>
      <c r="C21" s="59">
        <v>16</v>
      </c>
      <c r="D21" s="60" t="s">
        <v>68</v>
      </c>
      <c r="E21" s="17" t="s">
        <v>23</v>
      </c>
      <c r="F21" s="18" t="s">
        <v>6</v>
      </c>
      <c r="G21" s="18" t="s">
        <v>7</v>
      </c>
      <c r="H21" s="61" t="s">
        <v>12</v>
      </c>
      <c r="I21" s="61" t="s">
        <v>12</v>
      </c>
      <c r="J21" s="61" t="s">
        <v>12</v>
      </c>
      <c r="K21" s="20"/>
      <c r="L21" s="16" t="str">
        <f>IF(ISERROR(MATCH('SME Self-Assessment Checklist'!E32,Computation!F21,0)),"-",D35)</f>
        <v>VR / AR for Training</v>
      </c>
      <c r="M21" s="66" t="str">
        <f>'SME Self-Assessment Checklist'!E32</f>
        <v>Yes</v>
      </c>
    </row>
    <row r="22" spans="1:13" s="5" customFormat="1" ht="47" thickBot="1" x14ac:dyDescent="0.4">
      <c r="A22" s="5">
        <v>3</v>
      </c>
      <c r="B22" s="60" t="s">
        <v>31</v>
      </c>
      <c r="C22" s="59">
        <v>17</v>
      </c>
      <c r="D22" s="60" t="s">
        <v>69</v>
      </c>
      <c r="E22" s="17" t="s">
        <v>23</v>
      </c>
      <c r="F22" s="18" t="s">
        <v>6</v>
      </c>
      <c r="G22" s="18" t="s">
        <v>7</v>
      </c>
      <c r="H22" s="61" t="s">
        <v>12</v>
      </c>
      <c r="I22" s="61" t="s">
        <v>12</v>
      </c>
      <c r="J22" s="61" t="s">
        <v>12</v>
      </c>
      <c r="K22" s="20"/>
      <c r="L22" s="16" t="str">
        <f>IF(ISERROR(MATCH('SME Self-Assessment Checklist'!E33,Computation!F22,0)),"-",D36)</f>
        <v>Security Collaboration Platform</v>
      </c>
      <c r="M22" s="94" t="str">
        <f>'SME Self-Assessment Checklist'!E33</f>
        <v>Yes</v>
      </c>
    </row>
    <row r="23" spans="1:13" s="5" customFormat="1" ht="47" thickBot="1" x14ac:dyDescent="0.4">
      <c r="B23" s="60" t="s">
        <v>31</v>
      </c>
      <c r="C23" s="59">
        <v>18</v>
      </c>
      <c r="D23" s="60" t="s">
        <v>70</v>
      </c>
      <c r="E23" s="17" t="s">
        <v>23</v>
      </c>
      <c r="F23" s="18" t="s">
        <v>6</v>
      </c>
      <c r="G23" s="18" t="s">
        <v>7</v>
      </c>
      <c r="H23" s="61" t="s">
        <v>12</v>
      </c>
      <c r="I23" s="61" t="s">
        <v>12</v>
      </c>
      <c r="J23" s="61" t="s">
        <v>12</v>
      </c>
      <c r="K23" s="20"/>
      <c r="L23" s="16" t="str">
        <f>IF(ISERROR(MATCH('SME Self-Assessment Checklist'!E34,Computation!F23,0)),"-",D36)</f>
        <v>Security Collaboration Platform</v>
      </c>
      <c r="M23" s="94" t="str">
        <f>'SME Self-Assessment Checklist'!E34</f>
        <v>Yes</v>
      </c>
    </row>
    <row r="24" spans="1:13" ht="15.5" x14ac:dyDescent="0.35">
      <c r="B24" s="68"/>
      <c r="C24" s="67"/>
      <c r="E24" s="91"/>
    </row>
    <row r="26" spans="1:13" ht="15" thickBot="1" x14ac:dyDescent="0.4"/>
    <row r="27" spans="1:13" ht="15" thickBot="1" x14ac:dyDescent="0.4">
      <c r="B27" s="22" t="s">
        <v>14</v>
      </c>
      <c r="C27" s="23"/>
      <c r="D27" s="24"/>
      <c r="E27" s="25"/>
      <c r="G27" s="26" t="s">
        <v>18</v>
      </c>
    </row>
    <row r="28" spans="1:13" ht="15" thickTop="1" x14ac:dyDescent="0.35">
      <c r="B28" s="27" t="s">
        <v>15</v>
      </c>
      <c r="C28" s="28">
        <f>COUNTIF($M$6:$M$7,"Yes")</f>
        <v>1</v>
      </c>
      <c r="D28" s="90" t="s">
        <v>32</v>
      </c>
      <c r="E28" s="30"/>
      <c r="G28" s="87" t="str">
        <f>IF(B29&lt;=2,"Stage 1",IF(AND(B29&gt;=3,B29&lt;=4),IF(B32&lt;=4,"Stage 1 &amp; 2","Stage 1 &amp; 3"),IF(B32&lt;=4,"Stage 2","Stage 3")))</f>
        <v>Stage 3</v>
      </c>
      <c r="J28" s="89"/>
    </row>
    <row r="29" spans="1:13" x14ac:dyDescent="0.35">
      <c r="B29" s="31">
        <f>ROUND(SUM(C28:C30),0)</f>
        <v>5</v>
      </c>
      <c r="C29" s="38">
        <f>COUNTIF($M$8:$M$9,"Yes")</f>
        <v>2</v>
      </c>
      <c r="D29" s="32" t="s">
        <v>51</v>
      </c>
      <c r="E29" s="30"/>
      <c r="I29" s="88"/>
      <c r="J29" s="89"/>
    </row>
    <row r="30" spans="1:13" ht="15" thickBot="1" x14ac:dyDescent="0.4">
      <c r="B30" s="34"/>
      <c r="C30" s="35">
        <f>COUNTIF($M$10:$M$11,"Yes")</f>
        <v>2</v>
      </c>
      <c r="D30" s="32" t="s">
        <v>30</v>
      </c>
      <c r="E30" s="30"/>
      <c r="J30" s="89"/>
    </row>
    <row r="31" spans="1:13" ht="15" thickTop="1" x14ac:dyDescent="0.35">
      <c r="B31" s="27" t="s">
        <v>16</v>
      </c>
      <c r="C31" s="38">
        <f>COUNTIF($M$14:$M$15,"Yes")</f>
        <v>2</v>
      </c>
      <c r="D31" s="29" t="s">
        <v>36</v>
      </c>
      <c r="E31" s="30"/>
      <c r="J31" s="89"/>
    </row>
    <row r="32" spans="1:13" x14ac:dyDescent="0.35">
      <c r="B32" s="31">
        <f>ROUND(SUM(C31:C33),0)</f>
        <v>6</v>
      </c>
      <c r="C32" s="38">
        <f>COUNTIF($M$16:$M$17,"Yes")</f>
        <v>2</v>
      </c>
      <c r="D32" s="32" t="s">
        <v>39</v>
      </c>
      <c r="E32" s="30"/>
      <c r="I32" s="88"/>
      <c r="J32" s="89"/>
    </row>
    <row r="33" spans="2:10" ht="15" thickBot="1" x14ac:dyDescent="0.4">
      <c r="B33" s="34"/>
      <c r="C33" s="35">
        <f>COUNTIF($M$12:$M$13,"Yes")</f>
        <v>2</v>
      </c>
      <c r="D33" s="36" t="s">
        <v>40</v>
      </c>
      <c r="E33" s="30"/>
      <c r="I33" s="88"/>
      <c r="J33" s="89"/>
    </row>
    <row r="34" spans="2:10" ht="15" thickTop="1" x14ac:dyDescent="0.35">
      <c r="B34" s="37" t="s">
        <v>17</v>
      </c>
      <c r="C34" s="38">
        <f>COUNTIF($M$18:$M$19,"Yes")</f>
        <v>2</v>
      </c>
      <c r="D34" s="39" t="s">
        <v>33</v>
      </c>
      <c r="E34" s="30"/>
      <c r="J34" s="89"/>
    </row>
    <row r="35" spans="2:10" x14ac:dyDescent="0.35">
      <c r="B35" s="31">
        <f>ROUND(SUM(C34:C36),0)</f>
        <v>6</v>
      </c>
      <c r="C35" s="38">
        <f>COUNTIF($M$20:$M$21,"Yes")</f>
        <v>2</v>
      </c>
      <c r="D35" s="32" t="s">
        <v>52</v>
      </c>
      <c r="E35" s="30"/>
      <c r="J35" s="89"/>
    </row>
    <row r="36" spans="2:10" x14ac:dyDescent="0.35">
      <c r="B36" s="33"/>
      <c r="C36" s="38">
        <f>COUNTIF($M$22:$M$23,"Yes")</f>
        <v>2</v>
      </c>
      <c r="D36" s="32" t="s">
        <v>31</v>
      </c>
      <c r="E36" s="30"/>
      <c r="J36" s="89"/>
    </row>
    <row r="37" spans="2:10" x14ac:dyDescent="0.35">
      <c r="J37" s="89"/>
    </row>
    <row r="38" spans="2:10" x14ac:dyDescent="0.35">
      <c r="J38" s="89"/>
    </row>
    <row r="39" spans="2:10" x14ac:dyDescent="0.35">
      <c r="J39" s="89"/>
    </row>
    <row r="40" spans="2:10" x14ac:dyDescent="0.35">
      <c r="J40" s="89"/>
    </row>
    <row r="41" spans="2:10" x14ac:dyDescent="0.35">
      <c r="J41" s="89"/>
    </row>
    <row r="42" spans="2:10" x14ac:dyDescent="0.35">
      <c r="J42" s="89"/>
    </row>
    <row r="43" spans="2:10" x14ac:dyDescent="0.35">
      <c r="J43" s="89"/>
    </row>
    <row r="44" spans="2:10" x14ac:dyDescent="0.35">
      <c r="J44" s="89"/>
    </row>
    <row r="45" spans="2:10" x14ac:dyDescent="0.35">
      <c r="J45" s="89"/>
    </row>
    <row r="46" spans="2:10" x14ac:dyDescent="0.35">
      <c r="J46" s="89"/>
    </row>
    <row r="47" spans="2:10" x14ac:dyDescent="0.35">
      <c r="J47" s="89"/>
    </row>
    <row r="48" spans="2:10" x14ac:dyDescent="0.35">
      <c r="J48" s="89"/>
    </row>
    <row r="49" spans="10:10" x14ac:dyDescent="0.35">
      <c r="J49" s="89"/>
    </row>
    <row r="50" spans="10:10" x14ac:dyDescent="0.35">
      <c r="J50" s="89"/>
    </row>
    <row r="51" spans="10:10" x14ac:dyDescent="0.35">
      <c r="J51" s="89"/>
    </row>
    <row r="52" spans="10:10" x14ac:dyDescent="0.35">
      <c r="J52" s="89"/>
    </row>
    <row r="53" spans="10:10" x14ac:dyDescent="0.35">
      <c r="J53" s="89"/>
    </row>
    <row r="54" spans="10:10" x14ac:dyDescent="0.35">
      <c r="J54" s="89"/>
    </row>
    <row r="55" spans="10:10" x14ac:dyDescent="0.35">
      <c r="J55" s="89"/>
    </row>
    <row r="56" spans="10:10" x14ac:dyDescent="0.35">
      <c r="J56" s="89"/>
    </row>
    <row r="57" spans="10:10" x14ac:dyDescent="0.35">
      <c r="J57" s="89"/>
    </row>
    <row r="58" spans="10:10" x14ac:dyDescent="0.35">
      <c r="J58" s="89"/>
    </row>
    <row r="59" spans="10:10" x14ac:dyDescent="0.35">
      <c r="J59" s="89"/>
    </row>
    <row r="60" spans="10:10" x14ac:dyDescent="0.35">
      <c r="J60" s="89"/>
    </row>
    <row r="61" spans="10:10" x14ac:dyDescent="0.35">
      <c r="J61" s="89"/>
    </row>
    <row r="62" spans="10:10" x14ac:dyDescent="0.35">
      <c r="J62" s="89"/>
    </row>
    <row r="63" spans="10:10" x14ac:dyDescent="0.35">
      <c r="J63" s="89"/>
    </row>
    <row r="64" spans="10:10" x14ac:dyDescent="0.35">
      <c r="J64" s="89"/>
    </row>
    <row r="65" spans="10:10" x14ac:dyDescent="0.35">
      <c r="J65" s="89"/>
    </row>
    <row r="66" spans="10:10" x14ac:dyDescent="0.35">
      <c r="J66" s="89"/>
    </row>
    <row r="67" spans="10:10" x14ac:dyDescent="0.35">
      <c r="J67" s="89"/>
    </row>
    <row r="68" spans="10:10" x14ac:dyDescent="0.35">
      <c r="J68" s="89"/>
    </row>
  </sheetData>
  <mergeCells count="6">
    <mergeCell ref="M4:M5"/>
    <mergeCell ref="B4:B5"/>
    <mergeCell ref="C4:C5"/>
    <mergeCell ref="D4:D5"/>
    <mergeCell ref="F4:J4"/>
    <mergeCell ref="L4:L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4EF37A1DAB6F408A9AD5083A0BB725" ma:contentTypeVersion="0" ma:contentTypeDescription="Create a new document." ma:contentTypeScope="" ma:versionID="33c9f9eeb717b9463c2accf3c7e7d59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90AB4F-C4FF-452D-9E7A-D70EF3544132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3BDEEF-04C9-45A0-91D5-38959B31CA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D561EC-A403-4AE6-B37A-3933AD37EE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SME Self-Assessment Checklist</vt:lpstr>
      <vt:lpstr>Computation</vt:lpstr>
    </vt:vector>
  </TitlesOfParts>
  <Company>WOG 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LIOK (IMDA)</dc:creator>
  <cp:lastModifiedBy>Zhi Qing ANG from.TP (IMDA)</cp:lastModifiedBy>
  <cp:lastPrinted>2018-06-21T07:07:12Z</cp:lastPrinted>
  <dcterms:created xsi:type="dcterms:W3CDTF">2017-09-20T11:57:32Z</dcterms:created>
  <dcterms:modified xsi:type="dcterms:W3CDTF">2019-05-13T01:30:37Z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0x010100C04EF37A1DAB6F408A9AD5083A0BB725</vt:lpwstr>
  </property>
</Properties>
</file>