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.000 (NEU PC Programme)\005.02.021 (Grant Model)\Revised Set of Documents\Final\1 Engagement Phase -cleared by MIC\"/>
    </mc:Choice>
  </mc:AlternateContent>
  <bookViews>
    <workbookView xWindow="480" yWindow="45" windowWidth="11355" windowHeight="8445" tabRatio="595" firstSheet="3" activeTab="4"/>
  </bookViews>
  <sheets>
    <sheet name="MASTER Applicatn Form_Schemes" sheetId="1" state="hidden" r:id="rId1"/>
    <sheet name="MASTER Applicatn Form_Costing" sheetId="2" state="hidden" r:id="rId2"/>
    <sheet name="Appendix A_Computation of VA" sheetId="3" r:id="rId3"/>
    <sheet name="MASTER_Project Cost Summary" sheetId="4" r:id="rId4"/>
    <sheet name="MASTER_Project Cost Breakdown" sheetId="5" r:id="rId5"/>
    <sheet name="Sample Summary" sheetId="6" state="hidden" r:id="rId6"/>
    <sheet name="Sample Detailed Breakdown" sheetId="7" state="hidden" r:id="rId7"/>
  </sheets>
  <definedNames>
    <definedName name="_xlnm.Print_Area" localSheetId="2">'Appendix A_Computation of VA'!$B$1:$D$29</definedName>
    <definedName name="_xlnm.Print_Area" localSheetId="1">'MASTER Applicatn Form_Costing'!$B$2:$J$20</definedName>
    <definedName name="_xlnm.Print_Area" localSheetId="0">'MASTER Applicatn Form_Schemes'!$B$2:$K$28</definedName>
    <definedName name="_xlnm.Print_Area" localSheetId="4">'MASTER_Project Cost Breakdown'!$A$1:$H$198</definedName>
    <definedName name="_xlnm.Print_Area" localSheetId="3">'MASTER_Project Cost Summary'!$A$1:$E$20</definedName>
    <definedName name="_xlnm.Print_Area" localSheetId="6">'Sample Detailed Breakdown'!$A$1:$G$154</definedName>
    <definedName name="Z_AE9BA344_E06A_4E84_9973_08C86591878B_.wvu.PrintArea" localSheetId="2" hidden="1">'Appendix A_Computation of VA'!$B$1:$D$29</definedName>
    <definedName name="Z_AE9BA344_E06A_4E84_9973_08C86591878B_.wvu.PrintArea" localSheetId="1" hidden="1">'MASTER Applicatn Form_Costing'!$B$2:$J$20</definedName>
    <definedName name="Z_AE9BA344_E06A_4E84_9973_08C86591878B_.wvu.PrintArea" localSheetId="0" hidden="1">'MASTER Applicatn Form_Schemes'!$B$2:$K$28</definedName>
    <definedName name="Z_AE9BA344_E06A_4E84_9973_08C86591878B_.wvu.PrintArea" localSheetId="4" hidden="1">'MASTER_Project Cost Breakdown'!$A$1:$H$198</definedName>
    <definedName name="Z_AE9BA344_E06A_4E84_9973_08C86591878B_.wvu.PrintArea" localSheetId="3" hidden="1">'MASTER_Project Cost Summary'!$A$1:$E$20</definedName>
    <definedName name="Z_AE9BA344_E06A_4E84_9973_08C86591878B_.wvu.PrintArea" localSheetId="6" hidden="1">'Sample Detailed Breakdown'!$A$1:$G$154</definedName>
    <definedName name="Z_B299B940_EC65_4207_8B81_1CE7EB41FA31_.wvu.PrintArea" localSheetId="2" hidden="1">'Appendix A_Computation of VA'!$B$1:$D$29</definedName>
    <definedName name="Z_B299B940_EC65_4207_8B81_1CE7EB41FA31_.wvu.PrintArea" localSheetId="1" hidden="1">'MASTER Applicatn Form_Costing'!$B$2:$J$20</definedName>
    <definedName name="Z_B299B940_EC65_4207_8B81_1CE7EB41FA31_.wvu.PrintArea" localSheetId="0" hidden="1">'MASTER Applicatn Form_Schemes'!$B$2:$K$28</definedName>
    <definedName name="Z_B299B940_EC65_4207_8B81_1CE7EB41FA31_.wvu.PrintArea" localSheetId="4" hidden="1">'MASTER_Project Cost Breakdown'!$A$1:$H$198</definedName>
    <definedName name="Z_B299B940_EC65_4207_8B81_1CE7EB41FA31_.wvu.PrintArea" localSheetId="3" hidden="1">'MASTER_Project Cost Summary'!$A$1:$E$20</definedName>
    <definedName name="Z_B299B940_EC65_4207_8B81_1CE7EB41FA31_.wvu.PrintArea" localSheetId="6" hidden="1">'Sample Detailed Breakdown'!$A$1:$G$154</definedName>
  </definedNames>
  <calcPr calcId="162913"/>
  <customWorkbookViews>
    <customWorkbookView name="Jess GUO (IMDA) - Personal View" guid="{B299B940-EC65-4207-8B81-1CE7EB41FA31}" mergeInterval="0" personalView="1" maximized="1" xWindow="-8" yWindow="-8" windowWidth="1382" windowHeight="744" tabRatio="595" activeSheetId="5"/>
    <customWorkbookView name="Nur HIDAYAH (IDA) - Personal View" guid="{AE9BA344-E06A-4E84-9973-08C86591878B}" mergeInterval="0" personalView="1" maximized="1" xWindow="-8" yWindow="-8" windowWidth="1382" windowHeight="744" tabRatio="595" activeSheetId="5"/>
  </customWorkbookViews>
</workbook>
</file>

<file path=xl/calcChain.xml><?xml version="1.0" encoding="utf-8"?>
<calcChain xmlns="http://schemas.openxmlformats.org/spreadsheetml/2006/main">
  <c r="E188" i="5" l="1"/>
  <c r="E186" i="5"/>
  <c r="E189" i="5"/>
  <c r="E171" i="5"/>
  <c r="E145" i="5"/>
  <c r="E151" i="5"/>
  <c r="E185" i="5" l="1"/>
  <c r="E175" i="5"/>
  <c r="E174" i="5"/>
  <c r="E173" i="5"/>
  <c r="E172" i="5"/>
  <c r="E169" i="5"/>
  <c r="E168" i="5"/>
  <c r="E167" i="5"/>
  <c r="E166" i="5"/>
  <c r="E165" i="5"/>
  <c r="E155" i="5"/>
  <c r="E154" i="5"/>
  <c r="E153" i="5"/>
  <c r="E152" i="5"/>
  <c r="E149" i="5"/>
  <c r="E148" i="5"/>
  <c r="E147" i="5"/>
  <c r="E146" i="5"/>
  <c r="G8" i="5"/>
  <c r="G9" i="5"/>
  <c r="G10" i="5"/>
  <c r="G11" i="5"/>
  <c r="G12" i="5"/>
  <c r="G22" i="5"/>
  <c r="G23" i="5"/>
  <c r="G24" i="5"/>
  <c r="G25" i="5"/>
  <c r="G26" i="5"/>
  <c r="G39" i="5"/>
  <c r="G40" i="5"/>
  <c r="G41" i="5"/>
  <c r="G42" i="5"/>
  <c r="G43" i="5"/>
  <c r="G54" i="5"/>
  <c r="G55" i="5"/>
  <c r="G56" i="5"/>
  <c r="G57" i="5"/>
  <c r="G58" i="5"/>
  <c r="G68" i="5"/>
  <c r="G69" i="5"/>
  <c r="G70" i="5"/>
  <c r="G71" i="5"/>
  <c r="G72" i="5"/>
  <c r="H113" i="5"/>
  <c r="H114" i="5"/>
  <c r="H115" i="5"/>
  <c r="H116" i="5"/>
  <c r="H117" i="5"/>
  <c r="F82" i="5"/>
  <c r="F83" i="5"/>
  <c r="F84" i="5"/>
  <c r="F85" i="5"/>
  <c r="F86" i="5"/>
  <c r="F98" i="5"/>
  <c r="F99" i="5"/>
  <c r="F101" i="5"/>
  <c r="F102" i="5"/>
  <c r="F129" i="5"/>
  <c r="F130" i="5"/>
  <c r="F131" i="5"/>
  <c r="F132" i="5"/>
  <c r="F133" i="5"/>
  <c r="D18" i="3"/>
  <c r="C18" i="3"/>
  <c r="D19" i="3"/>
  <c r="C19" i="3"/>
  <c r="E141" i="7"/>
  <c r="G127" i="7"/>
  <c r="G128" i="7"/>
  <c r="G129" i="7"/>
  <c r="G132" i="7" s="1"/>
  <c r="E15" i="6" s="1"/>
  <c r="E111" i="7"/>
  <c r="E112" i="7"/>
  <c r="E115" i="7"/>
  <c r="E116" i="7"/>
  <c r="E118" i="7" s="1"/>
  <c r="E14" i="6" s="1"/>
  <c r="E97" i="7"/>
  <c r="E98" i="7"/>
  <c r="E102" i="7" s="1"/>
  <c r="E13" i="6" s="1"/>
  <c r="E99" i="7"/>
  <c r="G84" i="7"/>
  <c r="G89" i="7" s="1"/>
  <c r="E12" i="6" s="1"/>
  <c r="G85" i="7"/>
  <c r="G71" i="7"/>
  <c r="G72" i="7"/>
  <c r="G58" i="7"/>
  <c r="G63" i="7" s="1"/>
  <c r="E10" i="6" s="1"/>
  <c r="G59" i="7"/>
  <c r="G8" i="7"/>
  <c r="G13" i="7" s="1"/>
  <c r="G9" i="7"/>
  <c r="G10" i="7"/>
  <c r="G11" i="7"/>
  <c r="G12" i="7"/>
  <c r="G22" i="7"/>
  <c r="G27" i="7" s="1"/>
  <c r="G23" i="7"/>
  <c r="G24" i="7"/>
  <c r="G25" i="7"/>
  <c r="G26" i="7"/>
  <c r="G39" i="7"/>
  <c r="G40" i="7"/>
  <c r="G44" i="7"/>
  <c r="G47" i="7" s="1"/>
  <c r="G45" i="7"/>
  <c r="G60" i="7"/>
  <c r="G61" i="7"/>
  <c r="G62" i="7"/>
  <c r="G73" i="7"/>
  <c r="G76" i="7" s="1"/>
  <c r="E11" i="6" s="1"/>
  <c r="G74" i="7"/>
  <c r="G75" i="7"/>
  <c r="G86" i="7"/>
  <c r="G87" i="7"/>
  <c r="G88" i="7"/>
  <c r="E100" i="7"/>
  <c r="E101" i="7"/>
  <c r="G130" i="7"/>
  <c r="G131" i="7"/>
  <c r="E142" i="7"/>
  <c r="E143" i="7"/>
  <c r="E144" i="7"/>
  <c r="E145" i="7"/>
  <c r="E146" i="7" s="1"/>
  <c r="E16" i="6" s="1"/>
  <c r="G50" i="7" l="1"/>
  <c r="E176" i="5"/>
  <c r="E156" i="5"/>
  <c r="E190" i="5"/>
  <c r="G59" i="5"/>
  <c r="H118" i="5"/>
  <c r="G13" i="5"/>
  <c r="G73" i="5"/>
  <c r="G44" i="5"/>
  <c r="G27" i="5"/>
  <c r="F103" i="5"/>
  <c r="F134" i="5"/>
  <c r="F87" i="5"/>
  <c r="C150" i="7" l="1"/>
  <c r="E9" i="6"/>
  <c r="E17" i="6" s="1"/>
  <c r="G32" i="5"/>
  <c r="D193" i="5" s="1"/>
  <c r="E18" i="4" s="1"/>
  <c r="E20" i="4" s="1"/>
</calcChain>
</file>

<file path=xl/sharedStrings.xml><?xml version="1.0" encoding="utf-8"?>
<sst xmlns="http://schemas.openxmlformats.org/spreadsheetml/2006/main" count="701" uniqueCount="252">
  <si>
    <t>Name</t>
  </si>
  <si>
    <t>Designation</t>
  </si>
  <si>
    <t>S/No.</t>
  </si>
  <si>
    <t xml:space="preserve"> </t>
  </si>
  <si>
    <t>(a) Manpower</t>
  </si>
  <si>
    <t>Project involvement</t>
  </si>
  <si>
    <t>Total Cost</t>
  </si>
  <si>
    <t>$</t>
  </si>
  <si>
    <t>no. of months</t>
  </si>
  <si>
    <t>s</t>
  </si>
  <si>
    <t>t</t>
  </si>
  <si>
    <t>v = s x t</t>
  </si>
  <si>
    <t>Sub-total (i) =</t>
  </si>
  <si>
    <t>Sub-total (ii) =</t>
  </si>
  <si>
    <t>(b) Training</t>
  </si>
  <si>
    <t>Description</t>
  </si>
  <si>
    <t>Total for (b) =</t>
  </si>
  <si>
    <t>(c) Equipment - Hardware</t>
  </si>
  <si>
    <t>Unit cost</t>
  </si>
  <si>
    <t>Quantity</t>
  </si>
  <si>
    <t>units</t>
  </si>
  <si>
    <t>v = s * t</t>
  </si>
  <si>
    <t>Total for (c) =</t>
  </si>
  <si>
    <t>(d) Equipment - Software</t>
  </si>
  <si>
    <t>Total for (d) =</t>
  </si>
  <si>
    <t>(e) Materials and ICT Services</t>
  </si>
  <si>
    <t>Unit Cost</t>
  </si>
  <si>
    <t>Total for (e ) =</t>
  </si>
  <si>
    <t>Cost per Man Month</t>
  </si>
  <si>
    <t>Patent</t>
  </si>
  <si>
    <t>Licensing</t>
  </si>
  <si>
    <t>Total Costs (a+b+c+d+e+f+g+h) =</t>
  </si>
  <si>
    <t>PART III (a) - Project Cost Summary</t>
  </si>
  <si>
    <t>Cost Category</t>
  </si>
  <si>
    <t>Direct Project Cost</t>
  </si>
  <si>
    <t xml:space="preserve">GRAND TOTAL </t>
  </si>
  <si>
    <t>Related Company</t>
  </si>
  <si>
    <t>Duration</t>
  </si>
  <si>
    <t xml:space="preserve">(h) Others </t>
  </si>
  <si>
    <t>i) Salary (Local) - Refers to Singapore Citizens or Permanent Residents</t>
  </si>
  <si>
    <t>Monthly Salary*</t>
  </si>
  <si>
    <t xml:space="preserve">Project involvement </t>
  </si>
  <si>
    <t xml:space="preserve">*Monthly Salary for local manpower includes - </t>
  </si>
  <si>
    <t>Basic salary and CPF contribution, excluding bonuses and all other allowances</t>
  </si>
  <si>
    <t>ii) Salary (Foreign) - Refers to Foreign Citizens or Non-Permanent Residents</t>
  </si>
  <si>
    <t xml:space="preserve">*Monthly Salary for foreign manpower includes - </t>
  </si>
  <si>
    <t>Basic salary, excluding bonuses and all other allowances</t>
  </si>
  <si>
    <t>iii) COLA &amp; Airfare</t>
  </si>
  <si>
    <t>Country</t>
  </si>
  <si>
    <t>Airfare per trip</t>
  </si>
  <si>
    <t>COLA</t>
  </si>
  <si>
    <t>Airfare (economy)</t>
  </si>
  <si>
    <t>Sub-total (iii) =</t>
  </si>
  <si>
    <t>No. of Man Months</t>
  </si>
  <si>
    <t>Consultants and subcontractors shall not be staff of the Company, and foreign professional services must be specifically indicated</t>
  </si>
  <si>
    <t>Excludes support for patent application and registration costs</t>
  </si>
  <si>
    <t>NOTE:</t>
  </si>
  <si>
    <t>u</t>
  </si>
  <si>
    <t xml:space="preserve">Name of Vendor            </t>
  </si>
  <si>
    <t>New / Existing</t>
  </si>
  <si>
    <t>Employees</t>
  </si>
  <si>
    <t>Name of Vendor</t>
  </si>
  <si>
    <t xml:space="preserve">Name of Vendor </t>
  </si>
  <si>
    <t xml:space="preserve">Application Form </t>
  </si>
  <si>
    <t>(g) Professional Services</t>
  </si>
  <si>
    <t xml:space="preserve">  (a) Manpower </t>
  </si>
  <si>
    <t xml:space="preserve">  (b) Training </t>
  </si>
  <si>
    <t xml:space="preserve">  (c) Equipment – Hardware</t>
  </si>
  <si>
    <t xml:space="preserve">  (d) Equipment – Software</t>
  </si>
  <si>
    <t xml:space="preserve">  (e) Materials and ICT Services</t>
  </si>
  <si>
    <t xml:space="preserve">  (f ) Intellectual Property</t>
  </si>
  <si>
    <t xml:space="preserve">  (g) Professional Services</t>
  </si>
  <si>
    <t xml:space="preserve">  (h) Others </t>
  </si>
  <si>
    <t>Project Name :</t>
  </si>
  <si>
    <t>Applicant :</t>
  </si>
  <si>
    <t>S$</t>
  </si>
  <si>
    <t xml:space="preserve">PART III (b) - Project Cost Breakdown  </t>
  </si>
  <si>
    <t>COLA per day</t>
  </si>
  <si>
    <t>(Yes/No)</t>
  </si>
  <si>
    <t>Total for (g ) =</t>
  </si>
  <si>
    <t>(f) Intellectual Property</t>
  </si>
  <si>
    <t>Total for (f) =</t>
  </si>
  <si>
    <t>1. GST should not be included.</t>
  </si>
  <si>
    <t>Total COLA &amp; Airfare</t>
  </si>
  <si>
    <t>Cost per month</t>
  </si>
  <si>
    <t>Total for (a) Manpower = Subtotal (i) + Subtotal (ii) + Subtotal (iii) =</t>
  </si>
  <si>
    <t>Duration of visit</t>
  </si>
  <si>
    <t>no. of days</t>
  </si>
  <si>
    <t>v = (s*t) + u</t>
  </si>
  <si>
    <t>Period</t>
  </si>
  <si>
    <t>Total for (h) =</t>
  </si>
  <si>
    <t>Sample - Project Testing</t>
  </si>
  <si>
    <t>Tester</t>
  </si>
  <si>
    <t>SAMPLE</t>
  </si>
  <si>
    <t>Staff 1</t>
  </si>
  <si>
    <t>Staff 2</t>
  </si>
  <si>
    <t>Staff 3</t>
  </si>
  <si>
    <t>Staff 4</t>
  </si>
  <si>
    <t>Staff 5</t>
  </si>
  <si>
    <t>Project Manager</t>
  </si>
  <si>
    <t>Team Leader</t>
  </si>
  <si>
    <t>System Specialist</t>
  </si>
  <si>
    <t>Technical consultant</t>
  </si>
  <si>
    <t>System Analyst</t>
  </si>
  <si>
    <t>Existing</t>
  </si>
  <si>
    <t>New</t>
  </si>
  <si>
    <t xml:space="preserve">  Qualifying Project Period : 12 mths</t>
  </si>
  <si>
    <t>Staff ABC</t>
  </si>
  <si>
    <t>Staff DEF</t>
  </si>
  <si>
    <t>Staff GHI</t>
  </si>
  <si>
    <t>Staff JKL</t>
  </si>
  <si>
    <t>Staff MNP</t>
  </si>
  <si>
    <t>Project Planner</t>
  </si>
  <si>
    <t>Staff 1,  16 Mar - 20 Mar 05</t>
  </si>
  <si>
    <t>Staff 2 , 14 Mar - 16 Mar 05</t>
  </si>
  <si>
    <t>China</t>
  </si>
  <si>
    <t>Taiwan</t>
  </si>
  <si>
    <t>Trainer's salary</t>
  </si>
  <si>
    <t>Microsoft Pte Ltd</t>
  </si>
  <si>
    <t>No</t>
  </si>
  <si>
    <t>Course Fee - Java Programming</t>
  </si>
  <si>
    <t>Sun Microsystems</t>
  </si>
  <si>
    <t>Server XXXX</t>
  </si>
  <si>
    <t>JJJ Pte Ltd</t>
  </si>
  <si>
    <t>Server YYYY</t>
  </si>
  <si>
    <t>ABC Pte Ltd</t>
  </si>
  <si>
    <t>Yes</t>
  </si>
  <si>
    <t>Java Scripts software</t>
  </si>
  <si>
    <t>Software BBC</t>
  </si>
  <si>
    <t>Materials XXX</t>
  </si>
  <si>
    <t xml:space="preserve">ICT Services ABC </t>
  </si>
  <si>
    <t xml:space="preserve">Materials ZZZZZ </t>
  </si>
  <si>
    <t>ABC Zella …….</t>
  </si>
  <si>
    <t>ZYX Hallo …</t>
  </si>
  <si>
    <t>Solutions Provider</t>
  </si>
  <si>
    <t>System Integrator</t>
  </si>
  <si>
    <t>System Anaylst</t>
  </si>
  <si>
    <t>VYN  Pte Ltd</t>
  </si>
  <si>
    <t>One Spore Ltd</t>
  </si>
  <si>
    <t>Subscriptions fees - XXX needed for project</t>
  </si>
  <si>
    <t>Project Title :</t>
  </si>
  <si>
    <t>New / Existing Employees</t>
  </si>
  <si>
    <t xml:space="preserve">     (b) Training </t>
  </si>
  <si>
    <t xml:space="preserve">     (c) Equipment – Hardware</t>
  </si>
  <si>
    <t xml:space="preserve">     (d) Equipment – Software</t>
  </si>
  <si>
    <t xml:space="preserve">     (e) Materials and ICT Services</t>
  </si>
  <si>
    <t xml:space="preserve">     (g) Professional Services</t>
  </si>
  <si>
    <t xml:space="preserve"> GRAND TOTAL </t>
  </si>
  <si>
    <t>( 1 )</t>
  </si>
  <si>
    <t>( 2 )</t>
  </si>
  <si>
    <t>( 3)</t>
  </si>
  <si>
    <t>( 4 )</t>
  </si>
  <si>
    <t>( 5 )</t>
  </si>
  <si>
    <t>Technology Alliance Scheme</t>
  </si>
  <si>
    <t xml:space="preserve">Pilot &amp; Trial Hotspots </t>
  </si>
  <si>
    <t>- PATH</t>
  </si>
  <si>
    <t>Intellectual Property Enrichment Scheme</t>
  </si>
  <si>
    <t>- IPS</t>
  </si>
  <si>
    <t>E-Business Innovation &amp; Adoption Scheme</t>
  </si>
  <si>
    <t>- EBIDS</t>
  </si>
  <si>
    <t xml:space="preserve">- Standalone </t>
  </si>
  <si>
    <t>- TAS</t>
  </si>
  <si>
    <t xml:space="preserve">This MASTER Application Form is applicable for the following schemes :  </t>
  </si>
  <si>
    <t xml:space="preserve">Standalone projects </t>
  </si>
  <si>
    <r>
      <t>Co-Marketing (or Co-Branding) Initiative of</t>
    </r>
    <r>
      <rPr>
        <b/>
        <sz val="12"/>
        <rFont val="Verdana"/>
        <family val="2"/>
      </rPr>
      <t xml:space="preserve"> Market Development Scheme</t>
    </r>
  </si>
  <si>
    <r>
      <t>Joint Marketing Infocomm</t>
    </r>
    <r>
      <rPr>
        <b/>
        <sz val="12"/>
        <rFont val="Verdana"/>
        <family val="2"/>
      </rPr>
      <t xml:space="preserve"> Market Development Scheme</t>
    </r>
  </si>
  <si>
    <r>
      <t>Test Marketing Research Initiative of</t>
    </r>
    <r>
      <rPr>
        <b/>
        <sz val="12"/>
        <rFont val="Verdana"/>
        <family val="2"/>
      </rPr>
      <t xml:space="preserve"> Market Development Scheme</t>
    </r>
  </si>
  <si>
    <r>
      <t>Joint Market Research Initiative of</t>
    </r>
    <r>
      <rPr>
        <b/>
        <sz val="12"/>
        <rFont val="Verdana"/>
        <family val="2"/>
      </rPr>
      <t xml:space="preserve"> Market Development Scheme</t>
    </r>
  </si>
  <si>
    <t>- MADE</t>
  </si>
  <si>
    <t>( 6a )</t>
  </si>
  <si>
    <t>( 6b )</t>
  </si>
  <si>
    <t>( 6c )</t>
  </si>
  <si>
    <t>( 6d )</t>
  </si>
  <si>
    <t xml:space="preserve">  </t>
  </si>
  <si>
    <t>Please specify</t>
  </si>
  <si>
    <t>Consultants and subcontractors shall not be staff of the Company, and foreign professional services must be specifically indicated.</t>
  </si>
  <si>
    <t>Excludes support for patent application and registration costs.</t>
  </si>
  <si>
    <t>This MASTER Application Form - Part III - PROJECT COSTS</t>
  </si>
  <si>
    <t>- Part III (a) Project Cost Summary</t>
  </si>
  <si>
    <t>- Part III (b) Project Cost Breakdown</t>
  </si>
  <si>
    <t xml:space="preserve">is applicable for the following schemes :  </t>
  </si>
  <si>
    <t xml:space="preserve">ii) Salary (Foreign) </t>
  </si>
  <si>
    <t xml:space="preserve"># Monthly Salary for local manpower includes - </t>
  </si>
  <si>
    <t>Monthly Salary #</t>
  </si>
  <si>
    <t xml:space="preserve"># Monthly Salary for foreign manpower includes - </t>
  </si>
  <si>
    <t>Licensing, Royalties</t>
  </si>
  <si>
    <t>Cost per Man Months / Man Days**</t>
  </si>
  <si>
    <t>No. of  Man Months / Man Days**</t>
  </si>
  <si>
    <t>** Please delete accordingly.</t>
  </si>
  <si>
    <t xml:space="preserve">Sub-total (a) (i) = </t>
  </si>
  <si>
    <t>Sub-total (a) (ii) =</t>
  </si>
  <si>
    <t>no. of man months</t>
  </si>
  <si>
    <t>a. Operating Profit</t>
  </si>
  <si>
    <t>b. Employee Costs</t>
  </si>
  <si>
    <t>c. Depreciation &amp; Amortisation</t>
  </si>
  <si>
    <t>d. No. of Employees</t>
  </si>
  <si>
    <t>Value Added  (a+b+c)</t>
  </si>
  <si>
    <t>Value Added per Worker [(a+b+c)/d]</t>
  </si>
  <si>
    <t>Explanation of the various VA and VA per worker components</t>
  </si>
  <si>
    <t>No. of Employees</t>
  </si>
  <si>
    <t>Operating Profit</t>
  </si>
  <si>
    <t>Employee Costs</t>
  </si>
  <si>
    <t>Depreciation &amp; Amortisation</t>
  </si>
  <si>
    <t># Figures indicated are Non-Cumulative</t>
  </si>
  <si>
    <t>Basic salary and employer's CPF contribution, excluding AWS, bonuses and all other allowances.</t>
  </si>
  <si>
    <t xml:space="preserve">     (a) Manpower</t>
  </si>
  <si>
    <t>Basic salary, excluding AWS, bonuses and all other allowances.</t>
  </si>
  <si>
    <t>No. of Man Months / Man Days**</t>
  </si>
  <si>
    <t>Appendix A - Template For Value Added Computation :</t>
  </si>
  <si>
    <t>(S$)</t>
  </si>
  <si>
    <r>
      <t xml:space="preserve">1st Year After End of Project </t>
    </r>
    <r>
      <rPr>
        <b/>
        <sz val="10"/>
        <color indexed="12"/>
        <rFont val="Arial"/>
        <family val="2"/>
      </rPr>
      <t>#</t>
    </r>
  </si>
  <si>
    <t>(a) MANPOWER</t>
  </si>
  <si>
    <t>Total no. of employees involved in or impacted by the project.</t>
  </si>
  <si>
    <t xml:space="preserve">Increase in operating profit due to the project. This can be due to increase in sales or cost savings. </t>
  </si>
  <si>
    <t>Total employment costs (Salaries &amp; CPF) of employees involved in or impacted by the project.</t>
  </si>
  <si>
    <t>Increase due to purchase of assets or IP created/acquired arising from the project.</t>
  </si>
  <si>
    <t>* Related party transactions are as defined in Financial Reporting Standard (FRS) 24</t>
  </si>
  <si>
    <t xml:space="preserve">     (h) Marketing and Publicity Expenses</t>
  </si>
  <si>
    <t>(h) Marketing and Publicity Expenses</t>
  </si>
  <si>
    <t>Trainer's salary  OR  Course Fee</t>
  </si>
  <si>
    <t>Total for (a) MANPOWER = Subtotal (i) + Subtotal (ii) =</t>
  </si>
  <si>
    <t>(Yes / No)</t>
  </si>
  <si>
    <t>Related Party *</t>
  </si>
  <si>
    <t>Local / Foreign Vendor</t>
  </si>
  <si>
    <t>(Please specify)</t>
  </si>
  <si>
    <t>Upon Completion of the Project</t>
  </si>
  <si>
    <t xml:space="preserve">     (f) Intellectual Property</t>
  </si>
  <si>
    <t>Company Name :</t>
  </si>
  <si>
    <t>N.A.</t>
  </si>
  <si>
    <t>NEU PC PLUS PROGRAMME</t>
  </si>
  <si>
    <t>School Name :</t>
  </si>
  <si>
    <t>Note: Do not fill up the greyed out portions</t>
  </si>
  <si>
    <t xml:space="preserve">     (i) Others ( Example)</t>
  </si>
  <si>
    <t>(i) Others</t>
  </si>
  <si>
    <t>Total Submitted Cost</t>
  </si>
  <si>
    <t>Total Cost of infocomm products per beneficiary is less than or equal to $2130 (&lt;=2130)</t>
  </si>
  <si>
    <t>Total Cost of infocomm products per beneficiary is more than $2130 (&gt;2130)</t>
  </si>
  <si>
    <t>Total Cost of infocomm products per beneficiary is less than or equal to $2600 (&lt;=2600)</t>
  </si>
  <si>
    <t>For iNSPIRE Fund beneficiaries</t>
  </si>
  <si>
    <t>Total Cost of infocomm Products per beneficiary is more than $2600 (&gt;2600)</t>
  </si>
  <si>
    <t>Please specify (For example, Tier 1 beneficiaries who wish to opt for co-payment subsidy of &lt;= $300)</t>
  </si>
  <si>
    <t>Please specify (For example, Tier 2 beneficiaries who wish to opt for co-payment subsidy of &lt;= $300)</t>
  </si>
  <si>
    <t>Please specify (For example, Tier 1 beneficiaries who wish to opt for co-payment subsidy of &gt;$301 and &lt;= $600)</t>
  </si>
  <si>
    <t>Please specify (For example, Tier 2 beneficiaries who wish to opt for co-payment subsidy of &gt;$301 and &lt;= $600)</t>
  </si>
  <si>
    <t>iNSPIRE Fund Cost for Tier 1 Beneficiaries</t>
  </si>
  <si>
    <t>iNSPIRE Fund Cost for Tier 2 Beneficiaries</t>
  </si>
  <si>
    <t xml:space="preserve">Total : </t>
  </si>
  <si>
    <t xml:space="preserve">  Total  Costs    ( a + b + c + d + e + f + g + h + i )    =    S$ </t>
  </si>
  <si>
    <t>Please specify (For example, combination of infocomm devices and/or software and/or broadband services)</t>
  </si>
  <si>
    <t>For IMDA Use Only :</t>
  </si>
  <si>
    <t>Tier 2 Subsidy</t>
  </si>
  <si>
    <t>Tier 1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</si>
</sst>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3"/>
      <name val="Verdana"/>
      <family val="2"/>
    </font>
    <font>
      <b/>
      <i/>
      <u/>
      <sz val="12"/>
      <color indexed="12"/>
      <name val="Verdana"/>
      <family val="2"/>
    </font>
    <font>
      <b/>
      <sz val="13"/>
      <name val="Verdana"/>
      <family val="2"/>
    </font>
    <font>
      <b/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0"/>
      <color indexed="12"/>
      <name val="Arial"/>
      <family val="2"/>
    </font>
    <font>
      <i/>
      <sz val="9"/>
      <color indexed="12"/>
      <name val="Arial"/>
      <family val="2"/>
    </font>
    <font>
      <i/>
      <u/>
      <sz val="11"/>
      <name val="Arial"/>
      <family val="2"/>
    </font>
    <font>
      <b/>
      <sz val="11"/>
      <color rgb="FFFF0000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6"/>
      <color theme="9" tint="-0.499984740745262"/>
      <name val="Arial"/>
      <family val="2"/>
    </font>
    <font>
      <b/>
      <sz val="14"/>
      <color rgb="FFFF0000"/>
      <name val="Arial"/>
      <family val="2"/>
    </font>
    <font>
      <b/>
      <sz val="16"/>
      <color theme="9" tint="-0.499984740745262"/>
      <name val="Arial"/>
      <family val="2"/>
    </font>
    <font>
      <sz val="11"/>
      <color theme="0" tint="-0.499984740745262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mediumGray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6">
    <xf numFmtId="0" fontId="0" fillId="0" borderId="0" xfId="0"/>
    <xf numFmtId="0" fontId="3" fillId="0" borderId="0" xfId="0" applyFont="1"/>
    <xf numFmtId="0" fontId="0" fillId="0" borderId="1" xfId="0" applyBorder="1" applyAlignment="1"/>
    <xf numFmtId="0" fontId="0" fillId="0" borderId="0" xfId="0" applyAlignment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0" fillId="0" borderId="0" xfId="0" applyFont="1" applyBorder="1"/>
    <xf numFmtId="0" fontId="5" fillId="0" borderId="0" xfId="0" applyFont="1" applyBorder="1" applyAlignment="1"/>
    <xf numFmtId="0" fontId="0" fillId="0" borderId="4" xfId="0" applyBorder="1" applyAlignment="1"/>
    <xf numFmtId="164" fontId="7" fillId="2" borderId="3" xfId="0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/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5" xfId="0" applyFont="1" applyBorder="1"/>
    <xf numFmtId="164" fontId="6" fillId="0" borderId="26" xfId="1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/>
    <xf numFmtId="0" fontId="6" fillId="0" borderId="15" xfId="0" applyFont="1" applyBorder="1" applyAlignment="1">
      <alignment horizontal="center"/>
    </xf>
    <xf numFmtId="164" fontId="6" fillId="0" borderId="16" xfId="1" applyFont="1" applyBorder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64" fontId="6" fillId="0" borderId="31" xfId="1" applyFont="1" applyBorder="1"/>
    <xf numFmtId="0" fontId="6" fillId="3" borderId="32" xfId="0" applyFont="1" applyFill="1" applyBorder="1" applyAlignment="1">
      <alignment horizontal="right"/>
    </xf>
    <xf numFmtId="0" fontId="6" fillId="3" borderId="33" xfId="0" applyFont="1" applyFill="1" applyBorder="1" applyAlignment="1"/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6" fillId="0" borderId="23" xfId="0" applyFont="1" applyBorder="1"/>
    <xf numFmtId="0" fontId="6" fillId="3" borderId="32" xfId="0" applyFont="1" applyFill="1" applyBorder="1" applyAlignment="1">
      <alignment horizontal="center"/>
    </xf>
    <xf numFmtId="0" fontId="8" fillId="3" borderId="37" xfId="0" applyFont="1" applyFill="1" applyBorder="1" applyAlignment="1"/>
    <xf numFmtId="164" fontId="6" fillId="3" borderId="3" xfId="1" applyFont="1" applyFill="1" applyBorder="1" applyAlignment="1"/>
    <xf numFmtId="0" fontId="6" fillId="0" borderId="0" xfId="0" applyFont="1" applyFill="1"/>
    <xf numFmtId="0" fontId="11" fillId="0" borderId="0" xfId="0" applyFont="1" applyFill="1" applyBorder="1"/>
    <xf numFmtId="0" fontId="8" fillId="0" borderId="11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1" fillId="0" borderId="23" xfId="0" applyFont="1" applyFill="1" applyBorder="1"/>
    <xf numFmtId="0" fontId="6" fillId="0" borderId="24" xfId="0" applyFont="1" applyFill="1" applyBorder="1" applyAlignment="1">
      <alignment horizontal="center"/>
    </xf>
    <xf numFmtId="164" fontId="6" fillId="0" borderId="40" xfId="1" applyFont="1" applyFill="1" applyBorder="1"/>
    <xf numFmtId="0" fontId="6" fillId="0" borderId="28" xfId="0" applyFont="1" applyBorder="1" applyAlignment="1">
      <alignment wrapText="1"/>
    </xf>
    <xf numFmtId="164" fontId="6" fillId="0" borderId="35" xfId="1" applyFont="1" applyBorder="1"/>
    <xf numFmtId="0" fontId="8" fillId="3" borderId="33" xfId="0" applyFont="1" applyFill="1" applyBorder="1" applyAlignment="1">
      <alignment horizontal="center"/>
    </xf>
    <xf numFmtId="164" fontId="8" fillId="3" borderId="33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8" fillId="4" borderId="5" xfId="0" applyFont="1" applyFill="1" applyBorder="1"/>
    <xf numFmtId="0" fontId="6" fillId="4" borderId="41" xfId="0" applyFont="1" applyFill="1" applyBorder="1"/>
    <xf numFmtId="0" fontId="8" fillId="0" borderId="7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10" xfId="0" applyFont="1" applyBorder="1"/>
    <xf numFmtId="0" fontId="6" fillId="0" borderId="4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34" xfId="1" applyFont="1" applyBorder="1" applyAlignment="1">
      <alignment horizontal="center"/>
    </xf>
    <xf numFmtId="0" fontId="6" fillId="0" borderId="14" xfId="0" applyFont="1" applyBorder="1"/>
    <xf numFmtId="164" fontId="6" fillId="0" borderId="44" xfId="1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45" xfId="0" applyFont="1" applyFill="1" applyBorder="1"/>
    <xf numFmtId="0" fontId="8" fillId="4" borderId="41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164" fontId="8" fillId="4" borderId="33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Border="1" applyAlignment="1"/>
    <xf numFmtId="0" fontId="6" fillId="0" borderId="0" xfId="0" applyFont="1" applyBorder="1" applyAlignment="1"/>
    <xf numFmtId="0" fontId="8" fillId="0" borderId="7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6" fillId="0" borderId="15" xfId="0" applyFont="1" applyBorder="1"/>
    <xf numFmtId="0" fontId="6" fillId="4" borderId="32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top"/>
    </xf>
    <xf numFmtId="0" fontId="8" fillId="0" borderId="8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8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3" xfId="0" applyFont="1" applyBorder="1"/>
    <xf numFmtId="0" fontId="6" fillId="0" borderId="2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164" fontId="8" fillId="4" borderId="3" xfId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center" vertical="top" wrapText="1"/>
    </xf>
    <xf numFmtId="0" fontId="8" fillId="0" borderId="49" xfId="0" applyFont="1" applyBorder="1" applyAlignment="1">
      <alignment horizontal="center" vertical="top" wrapText="1"/>
    </xf>
    <xf numFmtId="0" fontId="8" fillId="0" borderId="50" xfId="0" applyFont="1" applyBorder="1" applyAlignment="1">
      <alignment horizontal="center"/>
    </xf>
    <xf numFmtId="0" fontId="6" fillId="0" borderId="0" xfId="0" applyFont="1" applyFill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164" fontId="6" fillId="0" borderId="21" xfId="1" applyFont="1" applyBorder="1"/>
    <xf numFmtId="0" fontId="8" fillId="0" borderId="0" xfId="0" applyFont="1" applyFill="1"/>
    <xf numFmtId="0" fontId="8" fillId="0" borderId="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51" xfId="0" applyFont="1" applyBorder="1"/>
    <xf numFmtId="0" fontId="12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52" xfId="0" applyFont="1" applyBorder="1"/>
    <xf numFmtId="164" fontId="6" fillId="0" borderId="53" xfId="1" applyFont="1" applyBorder="1"/>
    <xf numFmtId="0" fontId="6" fillId="0" borderId="5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11" xfId="1" applyFont="1" applyBorder="1"/>
    <xf numFmtId="0" fontId="12" fillId="0" borderId="0" xfId="0" applyFont="1" applyFill="1" applyAlignment="1">
      <alignment horizontal="left"/>
    </xf>
    <xf numFmtId="0" fontId="8" fillId="2" borderId="5" xfId="0" applyFont="1" applyFill="1" applyBorder="1"/>
    <xf numFmtId="0" fontId="8" fillId="2" borderId="3" xfId="0" applyFont="1" applyFill="1" applyBorder="1"/>
    <xf numFmtId="164" fontId="8" fillId="2" borderId="3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left"/>
    </xf>
    <xf numFmtId="0" fontId="8" fillId="3" borderId="41" xfId="0" applyFont="1" applyFill="1" applyBorder="1" applyAlignment="1">
      <alignment horizontal="left"/>
    </xf>
    <xf numFmtId="0" fontId="8" fillId="3" borderId="41" xfId="0" applyFont="1" applyFill="1" applyBorder="1" applyAlignment="1"/>
    <xf numFmtId="0" fontId="11" fillId="0" borderId="55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164" fontId="12" fillId="0" borderId="56" xfId="1" applyFont="1" applyBorder="1" applyAlignment="1">
      <alignment horizontal="left"/>
    </xf>
    <xf numFmtId="0" fontId="6" fillId="0" borderId="44" xfId="0" applyFont="1" applyBorder="1"/>
    <xf numFmtId="164" fontId="6" fillId="0" borderId="44" xfId="1" applyFont="1" applyBorder="1"/>
    <xf numFmtId="0" fontId="6" fillId="0" borderId="2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35" xfId="1" applyFont="1" applyBorder="1" applyAlignment="1">
      <alignment horizontal="center"/>
    </xf>
    <xf numFmtId="0" fontId="6" fillId="0" borderId="27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11" fillId="0" borderId="2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3" fillId="0" borderId="5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31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6" fillId="3" borderId="32" xfId="0" applyFont="1" applyFill="1" applyBorder="1" applyAlignment="1"/>
    <xf numFmtId="0" fontId="8" fillId="0" borderId="27" xfId="0" applyFont="1" applyBorder="1" applyAlignment="1">
      <alignment horizontal="center" vertical="center" wrapText="1"/>
    </xf>
    <xf numFmtId="0" fontId="12" fillId="4" borderId="0" xfId="0" applyFont="1" applyFill="1" applyBorder="1" applyAlignment="1"/>
    <xf numFmtId="0" fontId="6" fillId="4" borderId="0" xfId="0" applyFont="1" applyFill="1" applyBorder="1" applyAlignment="1">
      <alignment wrapText="1"/>
    </xf>
    <xf numFmtId="0" fontId="8" fillId="0" borderId="34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61" xfId="0" applyFont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6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8" fillId="0" borderId="50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8" fillId="4" borderId="41" xfId="0" applyFont="1" applyFill="1" applyBorder="1"/>
    <xf numFmtId="0" fontId="8" fillId="0" borderId="17" xfId="0" quotePrefix="1" applyFont="1" applyBorder="1" applyAlignment="1">
      <alignment horizontal="center"/>
    </xf>
    <xf numFmtId="0" fontId="6" fillId="0" borderId="18" xfId="0" applyFont="1" applyBorder="1" applyAlignment="1">
      <alignment wrapText="1"/>
    </xf>
    <xf numFmtId="0" fontId="8" fillId="4" borderId="45" xfId="0" applyFont="1" applyFill="1" applyBorder="1" applyAlignment="1">
      <alignment horizontal="center"/>
    </xf>
    <xf numFmtId="0" fontId="8" fillId="0" borderId="42" xfId="0" quotePrefix="1" applyFont="1" applyBorder="1" applyAlignment="1">
      <alignment horizontal="center"/>
    </xf>
    <xf numFmtId="164" fontId="6" fillId="0" borderId="7" xfId="1" applyFont="1" applyBorder="1"/>
    <xf numFmtId="164" fontId="6" fillId="0" borderId="27" xfId="1" applyFont="1" applyBorder="1"/>
    <xf numFmtId="164" fontId="6" fillId="0" borderId="12" xfId="1" applyFont="1" applyFill="1" applyBorder="1"/>
    <xf numFmtId="0" fontId="6" fillId="0" borderId="40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64" fontId="6" fillId="0" borderId="22" xfId="1" applyFont="1" applyBorder="1"/>
    <xf numFmtId="164" fontId="6" fillId="5" borderId="35" xfId="1" applyFont="1" applyFill="1" applyBorder="1"/>
    <xf numFmtId="164" fontId="6" fillId="5" borderId="27" xfId="1" applyFont="1" applyFill="1" applyBorder="1"/>
    <xf numFmtId="0" fontId="6" fillId="6" borderId="22" xfId="0" applyFont="1" applyFill="1" applyBorder="1" applyAlignment="1">
      <alignment horizontal="center"/>
    </xf>
    <xf numFmtId="0" fontId="11" fillId="6" borderId="23" xfId="0" applyFont="1" applyFill="1" applyBorder="1"/>
    <xf numFmtId="0" fontId="6" fillId="6" borderId="24" xfId="0" applyFont="1" applyFill="1" applyBorder="1" applyAlignment="1">
      <alignment horizontal="center"/>
    </xf>
    <xf numFmtId="0" fontId="6" fillId="6" borderId="22" xfId="0" applyFont="1" applyFill="1" applyBorder="1"/>
    <xf numFmtId="0" fontId="6" fillId="6" borderId="40" xfId="0" applyFont="1" applyFill="1" applyBorder="1"/>
    <xf numFmtId="164" fontId="6" fillId="6" borderId="40" xfId="1" applyFont="1" applyFill="1" applyBorder="1"/>
    <xf numFmtId="0" fontId="6" fillId="6" borderId="27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left"/>
    </xf>
    <xf numFmtId="0" fontId="12" fillId="6" borderId="27" xfId="0" applyFont="1" applyFill="1" applyBorder="1" applyAlignment="1">
      <alignment horizontal="left"/>
    </xf>
    <xf numFmtId="0" fontId="12" fillId="6" borderId="35" xfId="0" applyFont="1" applyFill="1" applyBorder="1" applyAlignment="1">
      <alignment horizontal="left"/>
    </xf>
    <xf numFmtId="164" fontId="12" fillId="6" borderId="35" xfId="1" applyFont="1" applyFill="1" applyBorder="1" applyAlignment="1">
      <alignment horizontal="left"/>
    </xf>
    <xf numFmtId="164" fontId="6" fillId="5" borderId="12" xfId="1" applyFont="1" applyFill="1" applyBorder="1"/>
    <xf numFmtId="164" fontId="6" fillId="0" borderId="22" xfId="1" applyFont="1" applyFill="1" applyBorder="1"/>
    <xf numFmtId="164" fontId="6" fillId="5" borderId="40" xfId="1" applyFont="1" applyFill="1" applyBorder="1"/>
    <xf numFmtId="0" fontId="6" fillId="6" borderId="64" xfId="0" applyFont="1" applyFill="1" applyBorder="1"/>
    <xf numFmtId="164" fontId="6" fillId="0" borderId="64" xfId="1" applyFont="1" applyFill="1" applyBorder="1"/>
    <xf numFmtId="164" fontId="6" fillId="0" borderId="47" xfId="1" applyFont="1" applyBorder="1"/>
    <xf numFmtId="0" fontId="12" fillId="6" borderId="47" xfId="0" applyFont="1" applyFill="1" applyBorder="1" applyAlignment="1">
      <alignment horizontal="left"/>
    </xf>
    <xf numFmtId="164" fontId="6" fillId="5" borderId="47" xfId="1" applyFont="1" applyFill="1" applyBorder="1"/>
    <xf numFmtId="164" fontId="6" fillId="5" borderId="63" xfId="1" applyFont="1" applyFill="1" applyBorder="1"/>
    <xf numFmtId="0" fontId="8" fillId="3" borderId="65" xfId="0" applyFont="1" applyFill="1" applyBorder="1" applyAlignment="1">
      <alignment horizontal="center"/>
    </xf>
    <xf numFmtId="164" fontId="6" fillId="0" borderId="27" xfId="1" applyFont="1" applyBorder="1" applyAlignment="1">
      <alignment horizontal="center"/>
    </xf>
    <xf numFmtId="165" fontId="6" fillId="0" borderId="27" xfId="1" applyNumberFormat="1" applyFont="1" applyBorder="1" applyAlignment="1">
      <alignment horizontal="center"/>
    </xf>
    <xf numFmtId="164" fontId="12" fillId="5" borderId="29" xfId="1" applyFont="1" applyFill="1" applyBorder="1" applyAlignment="1">
      <alignment horizontal="left"/>
    </xf>
    <xf numFmtId="164" fontId="12" fillId="5" borderId="66" xfId="1" applyFont="1" applyFill="1" applyBorder="1" applyAlignment="1">
      <alignment horizontal="left"/>
    </xf>
    <xf numFmtId="0" fontId="0" fillId="4" borderId="41" xfId="0" applyFill="1" applyBorder="1"/>
    <xf numFmtId="164" fontId="8" fillId="4" borderId="3" xfId="0" applyNumberFormat="1" applyFont="1" applyFill="1" applyBorder="1"/>
    <xf numFmtId="164" fontId="6" fillId="0" borderId="7" xfId="1" applyFont="1" applyBorder="1" applyAlignment="1">
      <alignment horizontal="center"/>
    </xf>
    <xf numFmtId="164" fontId="6" fillId="0" borderId="12" xfId="1" applyFont="1" applyBorder="1" applyAlignment="1">
      <alignment horizontal="center"/>
    </xf>
    <xf numFmtId="164" fontId="6" fillId="0" borderId="29" xfId="1" applyFont="1" applyBorder="1"/>
    <xf numFmtId="164" fontId="6" fillId="0" borderId="1" xfId="1" applyFont="1" applyBorder="1"/>
    <xf numFmtId="164" fontId="6" fillId="0" borderId="4" xfId="1" applyFont="1" applyBorder="1"/>
    <xf numFmtId="164" fontId="6" fillId="0" borderId="0" xfId="1" applyFont="1" applyBorder="1"/>
    <xf numFmtId="164" fontId="6" fillId="0" borderId="48" xfId="1" applyFont="1" applyBorder="1"/>
    <xf numFmtId="0" fontId="6" fillId="0" borderId="67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64" fontId="12" fillId="0" borderId="27" xfId="1" applyFont="1" applyFill="1" applyBorder="1" applyAlignment="1">
      <alignment horizontal="left"/>
    </xf>
    <xf numFmtId="164" fontId="6" fillId="0" borderId="17" xfId="1" applyFont="1" applyBorder="1"/>
    <xf numFmtId="0" fontId="12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4" fontId="12" fillId="0" borderId="22" xfId="1" applyFont="1" applyFill="1" applyBorder="1" applyAlignment="1">
      <alignment horizontal="left"/>
    </xf>
    <xf numFmtId="164" fontId="8" fillId="4" borderId="3" xfId="1" applyFont="1" applyFill="1" applyBorder="1"/>
    <xf numFmtId="164" fontId="6" fillId="0" borderId="68" xfId="1" applyFont="1" applyBorder="1"/>
    <xf numFmtId="164" fontId="6" fillId="0" borderId="60" xfId="1" applyFont="1" applyBorder="1"/>
    <xf numFmtId="164" fontId="6" fillId="0" borderId="57" xfId="1" applyFont="1" applyBorder="1"/>
    <xf numFmtId="164" fontId="6" fillId="0" borderId="69" xfId="1" applyFont="1" applyBorder="1"/>
    <xf numFmtId="0" fontId="12" fillId="0" borderId="0" xfId="0" applyFont="1"/>
    <xf numFmtId="0" fontId="8" fillId="7" borderId="28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5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/>
    </xf>
    <xf numFmtId="164" fontId="6" fillId="0" borderId="22" xfId="1" applyFont="1" applyFill="1" applyBorder="1" applyAlignment="1">
      <alignment horizontal="center"/>
    </xf>
    <xf numFmtId="164" fontId="6" fillId="0" borderId="17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6" fillId="0" borderId="67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7" fillId="4" borderId="7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/>
    </xf>
    <xf numFmtId="0" fontId="14" fillId="0" borderId="0" xfId="0" applyFont="1"/>
    <xf numFmtId="0" fontId="14" fillId="8" borderId="72" xfId="0" applyFont="1" applyFill="1" applyBorder="1"/>
    <xf numFmtId="0" fontId="14" fillId="8" borderId="70" xfId="0" applyFont="1" applyFill="1" applyBorder="1"/>
    <xf numFmtId="0" fontId="14" fillId="8" borderId="66" xfId="0" applyFont="1" applyFill="1" applyBorder="1"/>
    <xf numFmtId="0" fontId="14" fillId="8" borderId="38" xfId="0" applyFont="1" applyFill="1" applyBorder="1"/>
    <xf numFmtId="0" fontId="15" fillId="8" borderId="0" xfId="0" applyFont="1" applyFill="1" applyBorder="1"/>
    <xf numFmtId="0" fontId="14" fillId="8" borderId="0" xfId="0" applyFont="1" applyFill="1" applyBorder="1"/>
    <xf numFmtId="0" fontId="14" fillId="8" borderId="63" xfId="0" applyFont="1" applyFill="1" applyBorder="1"/>
    <xf numFmtId="0" fontId="15" fillId="8" borderId="0" xfId="0" quotePrefix="1" applyFont="1" applyFill="1" applyBorder="1" applyAlignment="1">
      <alignment horizontal="center"/>
    </xf>
    <xf numFmtId="0" fontId="15" fillId="8" borderId="0" xfId="0" quotePrefix="1" applyFont="1" applyFill="1" applyBorder="1"/>
    <xf numFmtId="0" fontId="15" fillId="8" borderId="0" xfId="0" applyFont="1" applyFill="1" applyBorder="1" applyAlignment="1">
      <alignment horizontal="center"/>
    </xf>
    <xf numFmtId="0" fontId="14" fillId="8" borderId="67" xfId="0" applyFont="1" applyFill="1" applyBorder="1"/>
    <xf numFmtId="0" fontId="14" fillId="8" borderId="1" xfId="0" applyFont="1" applyFill="1" applyBorder="1"/>
    <xf numFmtId="0" fontId="14" fillId="8" borderId="64" xfId="0" applyFont="1" applyFill="1" applyBorder="1"/>
    <xf numFmtId="0" fontId="16" fillId="8" borderId="0" xfId="0" applyFont="1" applyFill="1" applyBorder="1"/>
    <xf numFmtId="0" fontId="17" fillId="8" borderId="0" xfId="0" applyFont="1" applyFill="1" applyBorder="1"/>
    <xf numFmtId="0" fontId="15" fillId="8" borderId="0" xfId="0" quotePrefix="1" applyFont="1" applyFill="1" applyBorder="1" applyAlignment="1">
      <alignment horizontal="left"/>
    </xf>
    <xf numFmtId="0" fontId="15" fillId="8" borderId="1" xfId="0" applyFont="1" applyFill="1" applyBorder="1"/>
    <xf numFmtId="0" fontId="18" fillId="8" borderId="0" xfId="0" quotePrefix="1" applyFont="1" applyFill="1" applyBorder="1"/>
    <xf numFmtId="0" fontId="0" fillId="4" borderId="28" xfId="0" applyFill="1" applyBorder="1"/>
    <xf numFmtId="0" fontId="19" fillId="2" borderId="28" xfId="0" applyFont="1" applyFill="1" applyBorder="1"/>
    <xf numFmtId="0" fontId="19" fillId="6" borderId="55" xfId="0" applyFont="1" applyFill="1" applyBorder="1" applyAlignment="1">
      <alignment horizontal="center" wrapText="1"/>
    </xf>
    <xf numFmtId="0" fontId="19" fillId="6" borderId="13" xfId="0" applyFont="1" applyFill="1" applyBorder="1" applyAlignment="1">
      <alignment horizontal="center" wrapText="1"/>
    </xf>
    <xf numFmtId="0" fontId="10" fillId="8" borderId="0" xfId="0" applyFont="1" applyFill="1" applyBorder="1"/>
    <xf numFmtId="0" fontId="6" fillId="8" borderId="0" xfId="0" applyFont="1" applyFill="1"/>
    <xf numFmtId="0" fontId="6" fillId="8" borderId="0" xfId="0" applyFont="1" applyFill="1" applyBorder="1"/>
    <xf numFmtId="0" fontId="8" fillId="8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6" fillId="8" borderId="0" xfId="0" applyFont="1" applyFill="1" applyBorder="1" applyAlignment="1"/>
    <xf numFmtId="0" fontId="11" fillId="8" borderId="0" xfId="0" applyFont="1" applyFill="1" applyBorder="1" applyAlignment="1"/>
    <xf numFmtId="0" fontId="0" fillId="8" borderId="0" xfId="0" applyFill="1"/>
    <xf numFmtId="0" fontId="5" fillId="8" borderId="0" xfId="0" applyFont="1" applyFill="1" applyBorder="1" applyAlignment="1"/>
    <xf numFmtId="0" fontId="12" fillId="8" borderId="0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center"/>
    </xf>
    <xf numFmtId="0" fontId="12" fillId="8" borderId="0" xfId="0" applyFont="1" applyFill="1" applyBorder="1"/>
    <xf numFmtId="0" fontId="8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wrapText="1"/>
    </xf>
    <xf numFmtId="0" fontId="8" fillId="8" borderId="0" xfId="0" applyFont="1" applyFill="1" applyBorder="1"/>
    <xf numFmtId="0" fontId="12" fillId="8" borderId="0" xfId="0" applyFont="1" applyFill="1" applyAlignment="1">
      <alignment horizontal="left"/>
    </xf>
    <xf numFmtId="0" fontId="6" fillId="8" borderId="0" xfId="0" applyFont="1" applyFill="1" applyAlignment="1" applyProtection="1">
      <alignment horizontal="left" vertical="top"/>
    </xf>
    <xf numFmtId="0" fontId="8" fillId="8" borderId="0" xfId="0" applyFont="1" applyFill="1" applyBorder="1" applyAlignment="1">
      <alignment horizontal="left"/>
    </xf>
    <xf numFmtId="0" fontId="6" fillId="8" borderId="0" xfId="0" applyFont="1" applyFill="1" applyAlignment="1">
      <alignment vertical="top" wrapText="1"/>
    </xf>
    <xf numFmtId="0" fontId="6" fillId="8" borderId="54" xfId="0" applyFont="1" applyFill="1" applyBorder="1" applyAlignment="1">
      <alignment horizontal="center"/>
    </xf>
    <xf numFmtId="0" fontId="12" fillId="8" borderId="0" xfId="0" quotePrefix="1" applyFont="1" applyFill="1" applyAlignment="1">
      <alignment horizontal="left"/>
    </xf>
    <xf numFmtId="0" fontId="12" fillId="8" borderId="0" xfId="0" applyFont="1" applyFill="1"/>
    <xf numFmtId="0" fontId="7" fillId="8" borderId="0" xfId="0" applyFont="1" applyFill="1" applyBorder="1" applyAlignment="1"/>
    <xf numFmtId="0" fontId="7" fillId="8" borderId="0" xfId="0" applyFont="1" applyFill="1" applyBorder="1"/>
    <xf numFmtId="0" fontId="7" fillId="8" borderId="0" xfId="0" applyFont="1" applyFill="1" applyBorder="1" applyAlignment="1">
      <alignment horizontal="left"/>
    </xf>
    <xf numFmtId="0" fontId="0" fillId="8" borderId="1" xfId="0" applyFill="1" applyBorder="1" applyAlignment="1"/>
    <xf numFmtId="0" fontId="0" fillId="8" borderId="4" xfId="0" applyFill="1" applyBorder="1" applyAlignment="1"/>
    <xf numFmtId="0" fontId="6" fillId="8" borderId="57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/>
    </xf>
    <xf numFmtId="0" fontId="6" fillId="8" borderId="57" xfId="0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8" borderId="44" xfId="0" applyFont="1" applyFill="1" applyBorder="1" applyAlignment="1">
      <alignment vertical="center"/>
    </xf>
    <xf numFmtId="0" fontId="6" fillId="8" borderId="58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8" borderId="61" xfId="0" applyFont="1" applyFill="1" applyBorder="1" applyAlignment="1">
      <alignment vertical="center"/>
    </xf>
    <xf numFmtId="0" fontId="3" fillId="8" borderId="0" xfId="0" applyFont="1" applyFill="1"/>
    <xf numFmtId="0" fontId="0" fillId="8" borderId="70" xfId="0" applyFill="1" applyBorder="1"/>
    <xf numFmtId="0" fontId="0" fillId="8" borderId="0" xfId="0" applyFill="1" applyBorder="1"/>
    <xf numFmtId="0" fontId="0" fillId="8" borderId="1" xfId="0" applyFill="1" applyBorder="1"/>
    <xf numFmtId="0" fontId="0" fillId="8" borderId="74" xfId="0" applyFill="1" applyBorder="1"/>
    <xf numFmtId="0" fontId="0" fillId="8" borderId="54" xfId="0" applyFill="1" applyBorder="1"/>
    <xf numFmtId="0" fontId="0" fillId="8" borderId="71" xfId="0" applyFill="1" applyBorder="1"/>
    <xf numFmtId="0" fontId="13" fillId="8" borderId="57" xfId="0" applyFont="1" applyFill="1" applyBorder="1"/>
    <xf numFmtId="0" fontId="0" fillId="8" borderId="44" xfId="0" applyFill="1" applyBorder="1"/>
    <xf numFmtId="0" fontId="0" fillId="8" borderId="57" xfId="0" applyFill="1" applyBorder="1"/>
    <xf numFmtId="0" fontId="5" fillId="8" borderId="57" xfId="0" applyFont="1" applyFill="1" applyBorder="1" applyAlignment="1"/>
    <xf numFmtId="0" fontId="0" fillId="8" borderId="40" xfId="0" applyFill="1" applyBorder="1"/>
    <xf numFmtId="0" fontId="0" fillId="8" borderId="35" xfId="0" applyFill="1" applyBorder="1"/>
    <xf numFmtId="0" fontId="19" fillId="6" borderId="30" xfId="0" applyFont="1" applyFill="1" applyBorder="1" applyAlignment="1">
      <alignment horizontal="center" wrapText="1"/>
    </xf>
    <xf numFmtId="0" fontId="19" fillId="6" borderId="14" xfId="0" applyFont="1" applyFill="1" applyBorder="1" applyAlignment="1">
      <alignment horizontal="center" wrapText="1"/>
    </xf>
    <xf numFmtId="0" fontId="19" fillId="8" borderId="29" xfId="0" applyFont="1" applyFill="1" applyBorder="1"/>
    <xf numFmtId="0" fontId="0" fillId="4" borderId="15" xfId="0" applyFill="1" applyBorder="1"/>
    <xf numFmtId="0" fontId="19" fillId="8" borderId="12" xfId="0" applyFont="1" applyFill="1" applyBorder="1"/>
    <xf numFmtId="0" fontId="0" fillId="8" borderId="22" xfId="0" applyFill="1" applyBorder="1"/>
    <xf numFmtId="0" fontId="0" fillId="8" borderId="29" xfId="0" applyFill="1" applyBorder="1"/>
    <xf numFmtId="0" fontId="0" fillId="8" borderId="56" xfId="0" applyFill="1" applyBorder="1"/>
    <xf numFmtId="0" fontId="4" fillId="8" borderId="12" xfId="0" applyFont="1" applyFill="1" applyBorder="1"/>
    <xf numFmtId="0" fontId="19" fillId="2" borderId="15" xfId="0" applyFont="1" applyFill="1" applyBorder="1"/>
    <xf numFmtId="0" fontId="7" fillId="8" borderId="57" xfId="0" applyFont="1" applyFill="1" applyBorder="1"/>
    <xf numFmtId="0" fontId="19" fillId="8" borderId="27" xfId="0" applyFont="1" applyFill="1" applyBorder="1"/>
    <xf numFmtId="0" fontId="19" fillId="8" borderId="42" xfId="0" applyFont="1" applyFill="1" applyBorder="1"/>
    <xf numFmtId="0" fontId="23" fillId="8" borderId="69" xfId="0" applyFont="1" applyFill="1" applyBorder="1"/>
    <xf numFmtId="0" fontId="24" fillId="8" borderId="0" xfId="0" applyFont="1" applyFill="1"/>
    <xf numFmtId="164" fontId="6" fillId="8" borderId="44" xfId="0" applyNumberFormat="1" applyFont="1" applyFill="1" applyBorder="1" applyAlignment="1">
      <alignment horizontal="center" vertical="center"/>
    </xf>
    <xf numFmtId="164" fontId="7" fillId="2" borderId="33" xfId="0" applyNumberFormat="1" applyFont="1" applyFill="1" applyBorder="1" applyAlignment="1">
      <alignment horizontal="center" vertical="center"/>
    </xf>
    <xf numFmtId="0" fontId="8" fillId="9" borderId="77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1" xfId="0" applyFont="1" applyFill="1" applyBorder="1" applyAlignment="1">
      <alignment horizontal="center" vertical="center" wrapText="1"/>
    </xf>
    <xf numFmtId="0" fontId="8" fillId="9" borderId="6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44" xfId="0" applyFont="1" applyFill="1" applyBorder="1" applyAlignment="1">
      <alignment horizontal="center" vertical="center" wrapText="1"/>
    </xf>
    <xf numFmtId="0" fontId="8" fillId="9" borderId="62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6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/>
    </xf>
    <xf numFmtId="0" fontId="6" fillId="9" borderId="67" xfId="0" applyFont="1" applyFill="1" applyBorder="1" applyAlignment="1">
      <alignment horizontal="left" wrapText="1"/>
    </xf>
    <xf numFmtId="0" fontId="6" fillId="9" borderId="23" xfId="0" applyFont="1" applyFill="1" applyBorder="1" applyAlignment="1">
      <alignment wrapText="1"/>
    </xf>
    <xf numFmtId="0" fontId="6" fillId="9" borderId="25" xfId="0" applyFont="1" applyFill="1" applyBorder="1" applyAlignment="1">
      <alignment horizontal="center"/>
    </xf>
    <xf numFmtId="164" fontId="6" fillId="9" borderId="8" xfId="1" applyFont="1" applyFill="1" applyBorder="1"/>
    <xf numFmtId="0" fontId="6" fillId="9" borderId="23" xfId="0" applyFont="1" applyFill="1" applyBorder="1" applyAlignment="1">
      <alignment horizontal="center"/>
    </xf>
    <xf numFmtId="164" fontId="6" fillId="9" borderId="40" xfId="1" applyFont="1" applyFill="1" applyBorder="1"/>
    <xf numFmtId="0" fontId="6" fillId="9" borderId="27" xfId="0" applyFont="1" applyFill="1" applyBorder="1" applyAlignment="1">
      <alignment horizontal="center"/>
    </xf>
    <xf numFmtId="0" fontId="6" fillId="9" borderId="49" xfId="0" applyFont="1" applyFill="1" applyBorder="1" applyAlignment="1">
      <alignment wrapText="1"/>
    </xf>
    <xf numFmtId="0" fontId="6" fillId="9" borderId="28" xfId="0" applyFont="1" applyFill="1" applyBorder="1" applyAlignment="1">
      <alignment wrapText="1"/>
    </xf>
    <xf numFmtId="0" fontId="6" fillId="9" borderId="28" xfId="0" applyFont="1" applyFill="1" applyBorder="1" applyAlignment="1">
      <alignment horizontal="center"/>
    </xf>
    <xf numFmtId="164" fontId="6" fillId="9" borderId="47" xfId="1" applyFont="1" applyFill="1" applyBorder="1"/>
    <xf numFmtId="0" fontId="6" fillId="9" borderId="5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8" xfId="0" applyFont="1" applyFill="1" applyBorder="1" applyAlignment="1">
      <alignment wrapText="1"/>
    </xf>
    <xf numFmtId="0" fontId="6" fillId="9" borderId="18" xfId="0" applyFont="1" applyFill="1" applyBorder="1" applyAlignment="1">
      <alignment wrapText="1"/>
    </xf>
    <xf numFmtId="0" fontId="6" fillId="9" borderId="18" xfId="0" applyFont="1" applyFill="1" applyBorder="1" applyAlignment="1">
      <alignment horizontal="center"/>
    </xf>
    <xf numFmtId="164" fontId="6" fillId="9" borderId="63" xfId="1" applyFont="1" applyFill="1" applyBorder="1"/>
    <xf numFmtId="164" fontId="6" fillId="9" borderId="33" xfId="1" applyFont="1" applyFill="1" applyBorder="1" applyAlignment="1"/>
    <xf numFmtId="0" fontId="6" fillId="9" borderId="67" xfId="0" applyFont="1" applyFill="1" applyBorder="1" applyAlignment="1">
      <alignment wrapText="1"/>
    </xf>
    <xf numFmtId="0" fontId="6" fillId="9" borderId="23" xfId="0" applyFont="1" applyFill="1" applyBorder="1" applyAlignment="1">
      <alignment horizontal="center" wrapText="1"/>
    </xf>
    <xf numFmtId="164" fontId="6" fillId="9" borderId="23" xfId="1" applyFont="1" applyFill="1" applyBorder="1"/>
    <xf numFmtId="0" fontId="6" fillId="9" borderId="28" xfId="0" applyFont="1" applyFill="1" applyBorder="1" applyAlignment="1">
      <alignment horizontal="center" wrapText="1"/>
    </xf>
    <xf numFmtId="164" fontId="6" fillId="9" borderId="28" xfId="1" applyFont="1" applyFill="1" applyBorder="1"/>
    <xf numFmtId="164" fontId="6" fillId="9" borderId="35" xfId="1" applyFont="1" applyFill="1" applyBorder="1"/>
    <xf numFmtId="164" fontId="6" fillId="9" borderId="56" xfId="1" applyFont="1" applyFill="1" applyBorder="1"/>
    <xf numFmtId="0" fontId="6" fillId="9" borderId="18" xfId="0" applyFont="1" applyFill="1" applyBorder="1" applyAlignment="1">
      <alignment horizontal="center" wrapText="1"/>
    </xf>
    <xf numFmtId="164" fontId="6" fillId="9" borderId="13" xfId="1" applyFont="1" applyFill="1" applyBorder="1"/>
    <xf numFmtId="164" fontId="0" fillId="9" borderId="33" xfId="0" applyNumberFormat="1" applyFill="1" applyBorder="1" applyAlignment="1"/>
    <xf numFmtId="164" fontId="8" fillId="9" borderId="3" xfId="0" applyNumberFormat="1" applyFont="1" applyFill="1" applyBorder="1"/>
    <xf numFmtId="0" fontId="8" fillId="9" borderId="75" xfId="0" applyFont="1" applyFill="1" applyBorder="1" applyAlignment="1">
      <alignment horizontal="center" wrapText="1"/>
    </xf>
    <xf numFmtId="0" fontId="8" fillId="9" borderId="38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8" fillId="9" borderId="18" xfId="0" quotePrefix="1" applyFont="1" applyFill="1" applyBorder="1" applyAlignment="1">
      <alignment horizontal="center" vertical="center"/>
    </xf>
    <xf numFmtId="0" fontId="6" fillId="9" borderId="23" xfId="1" applyNumberFormat="1" applyFont="1" applyFill="1" applyBorder="1" applyAlignment="1">
      <alignment horizontal="center"/>
    </xf>
    <xf numFmtId="164" fontId="6" fillId="9" borderId="23" xfId="1" applyFont="1" applyFill="1" applyBorder="1" applyAlignment="1">
      <alignment horizontal="center"/>
    </xf>
    <xf numFmtId="164" fontId="6" fillId="9" borderId="40" xfId="1" applyFont="1" applyFill="1" applyBorder="1" applyAlignment="1">
      <alignment horizontal="center"/>
    </xf>
    <xf numFmtId="0" fontId="6" fillId="9" borderId="28" xfId="1" applyNumberFormat="1" applyFont="1" applyFill="1" applyBorder="1" applyAlignment="1">
      <alignment horizontal="center"/>
    </xf>
    <xf numFmtId="164" fontId="6" fillId="9" borderId="28" xfId="1" applyFont="1" applyFill="1" applyBorder="1" applyAlignment="1">
      <alignment horizontal="center"/>
    </xf>
    <xf numFmtId="164" fontId="6" fillId="9" borderId="35" xfId="1" applyFont="1" applyFill="1" applyBorder="1" applyAlignment="1">
      <alignment horizontal="center"/>
    </xf>
    <xf numFmtId="0" fontId="6" fillId="9" borderId="13" xfId="1" applyNumberFormat="1" applyFont="1" applyFill="1" applyBorder="1" applyAlignment="1">
      <alignment horizontal="center"/>
    </xf>
    <xf numFmtId="164" fontId="6" fillId="9" borderId="13" xfId="1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164" fontId="6" fillId="9" borderId="44" xfId="1" applyFont="1" applyFill="1" applyBorder="1" applyAlignment="1">
      <alignment horizontal="center"/>
    </xf>
    <xf numFmtId="164" fontId="8" fillId="9" borderId="33" xfId="1" applyFont="1" applyFill="1" applyBorder="1" applyAlignment="1">
      <alignment horizontal="center"/>
    </xf>
    <xf numFmtId="0" fontId="8" fillId="9" borderId="54" xfId="0" applyFont="1" applyFill="1" applyBorder="1" applyAlignment="1">
      <alignment horizontal="center" vertical="center" wrapText="1"/>
    </xf>
    <xf numFmtId="0" fontId="8" fillId="9" borderId="73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8" fillId="9" borderId="25" xfId="0" applyNumberFormat="1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8" fillId="9" borderId="4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/>
    </xf>
    <xf numFmtId="164" fontId="6" fillId="9" borderId="15" xfId="1" applyFont="1" applyFill="1" applyBorder="1"/>
    <xf numFmtId="0" fontId="6" fillId="9" borderId="42" xfId="0" applyFont="1" applyFill="1" applyBorder="1" applyAlignment="1">
      <alignment horizontal="center"/>
    </xf>
    <xf numFmtId="0" fontId="6" fillId="9" borderId="50" xfId="0" applyFont="1" applyFill="1" applyBorder="1" applyAlignment="1">
      <alignment wrapText="1"/>
    </xf>
    <xf numFmtId="0" fontId="6" fillId="9" borderId="51" xfId="1" applyNumberFormat="1" applyFont="1" applyFill="1" applyBorder="1" applyAlignment="1">
      <alignment horizontal="center"/>
    </xf>
    <xf numFmtId="164" fontId="6" fillId="9" borderId="51" xfId="1" applyFont="1" applyFill="1" applyBorder="1"/>
    <xf numFmtId="0" fontId="6" fillId="9" borderId="48" xfId="0" applyFont="1" applyFill="1" applyBorder="1" applyAlignment="1">
      <alignment horizontal="center"/>
    </xf>
    <xf numFmtId="164" fontId="6" fillId="9" borderId="20" xfId="1" applyFont="1" applyFill="1" applyBorder="1"/>
    <xf numFmtId="164" fontId="8" fillId="9" borderId="52" xfId="1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 wrapText="1"/>
    </xf>
    <xf numFmtId="0" fontId="8" fillId="9" borderId="13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top" wrapText="1"/>
    </xf>
    <xf numFmtId="0" fontId="6" fillId="9" borderId="23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 vertical="top" wrapText="1"/>
    </xf>
    <xf numFmtId="0" fontId="6" fillId="9" borderId="28" xfId="0" applyFont="1" applyFill="1" applyBorder="1" applyAlignment="1">
      <alignment horizontal="center" vertical="top" wrapText="1"/>
    </xf>
    <xf numFmtId="0" fontId="6" fillId="9" borderId="13" xfId="0" applyFont="1" applyFill="1" applyBorder="1" applyAlignment="1">
      <alignment horizontal="center" vertical="top" wrapText="1"/>
    </xf>
    <xf numFmtId="0" fontId="6" fillId="9" borderId="0" xfId="0" applyFont="1" applyFill="1" applyBorder="1" applyAlignment="1">
      <alignment horizontal="center"/>
    </xf>
    <xf numFmtId="164" fontId="6" fillId="9" borderId="44" xfId="1" applyFont="1" applyFill="1" applyBorder="1"/>
    <xf numFmtId="0" fontId="6" fillId="9" borderId="51" xfId="0" applyFont="1" applyFill="1" applyBorder="1" applyAlignment="1">
      <alignment horizontal="center" wrapText="1"/>
    </xf>
    <xf numFmtId="0" fontId="6" fillId="9" borderId="51" xfId="0" applyFont="1" applyFill="1" applyBorder="1" applyAlignment="1">
      <alignment horizontal="center"/>
    </xf>
    <xf numFmtId="0" fontId="6" fillId="9" borderId="70" xfId="0" applyFont="1" applyFill="1" applyBorder="1" applyAlignment="1">
      <alignment horizontal="center"/>
    </xf>
    <xf numFmtId="164" fontId="6" fillId="9" borderId="55" xfId="1" applyFont="1" applyFill="1" applyBorder="1"/>
    <xf numFmtId="164" fontId="8" fillId="9" borderId="33" xfId="1" applyFont="1" applyFill="1" applyBorder="1"/>
    <xf numFmtId="0" fontId="25" fillId="8" borderId="0" xfId="0" applyFont="1" applyFill="1" applyAlignment="1">
      <alignment horizontal="left"/>
    </xf>
    <xf numFmtId="0" fontId="8" fillId="10" borderId="7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1" xfId="0" applyFont="1" applyFill="1" applyBorder="1" applyAlignment="1">
      <alignment horizontal="center" vertical="center" wrapText="1"/>
    </xf>
    <xf numFmtId="0" fontId="8" fillId="10" borderId="38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 wrapText="1"/>
    </xf>
    <xf numFmtId="0" fontId="8" fillId="10" borderId="44" xfId="0" applyFont="1" applyFill="1" applyBorder="1" applyAlignment="1">
      <alignment horizontal="center" vertical="center" wrapText="1"/>
    </xf>
    <xf numFmtId="0" fontId="6" fillId="10" borderId="46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61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wrapText="1"/>
    </xf>
    <xf numFmtId="0" fontId="6" fillId="10" borderId="23" xfId="1" applyNumberFormat="1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164" fontId="6" fillId="10" borderId="40" xfId="1" applyFont="1" applyFill="1" applyBorder="1"/>
    <xf numFmtId="0" fontId="6" fillId="10" borderId="27" xfId="0" applyFont="1" applyFill="1" applyBorder="1" applyAlignment="1">
      <alignment horizontal="center"/>
    </xf>
    <xf numFmtId="0" fontId="6" fillId="10" borderId="49" xfId="0" applyFont="1" applyFill="1" applyBorder="1" applyAlignment="1">
      <alignment wrapText="1"/>
    </xf>
    <xf numFmtId="0" fontId="6" fillId="10" borderId="28" xfId="1" applyNumberFormat="1" applyFont="1" applyFill="1" applyBorder="1" applyAlignment="1">
      <alignment horizontal="center"/>
    </xf>
    <xf numFmtId="0" fontId="6" fillId="10" borderId="28" xfId="0" applyFont="1" applyFill="1" applyBorder="1" applyAlignment="1">
      <alignment horizontal="center"/>
    </xf>
    <xf numFmtId="164" fontId="6" fillId="10" borderId="35" xfId="1" applyFont="1" applyFill="1" applyBorder="1"/>
    <xf numFmtId="0" fontId="6" fillId="10" borderId="22" xfId="0" applyFont="1" applyFill="1" applyBorder="1" applyAlignment="1">
      <alignment horizontal="center" vertical="top" wrapText="1"/>
    </xf>
    <xf numFmtId="164" fontId="8" fillId="10" borderId="45" xfId="1" applyFont="1" applyFill="1" applyBorder="1" applyAlignment="1">
      <alignment horizontal="center"/>
    </xf>
    <xf numFmtId="164" fontId="6" fillId="10" borderId="44" xfId="1" applyFont="1" applyFill="1" applyBorder="1"/>
    <xf numFmtId="164" fontId="6" fillId="10" borderId="23" xfId="1" applyFont="1" applyFill="1" applyBorder="1" applyAlignment="1">
      <alignment horizontal="right"/>
    </xf>
    <xf numFmtId="164" fontId="6" fillId="10" borderId="28" xfId="1" applyFont="1" applyFill="1" applyBorder="1" applyAlignment="1">
      <alignment horizontal="right"/>
    </xf>
    <xf numFmtId="0" fontId="6" fillId="10" borderId="12" xfId="0" applyFont="1" applyFill="1" applyBorder="1" applyAlignment="1">
      <alignment horizontal="center"/>
    </xf>
    <xf numFmtId="0" fontId="6" fillId="10" borderId="38" xfId="0" applyFont="1" applyFill="1" applyBorder="1" applyAlignment="1">
      <alignment wrapText="1"/>
    </xf>
    <xf numFmtId="0" fontId="6" fillId="10" borderId="18" xfId="1" applyNumberFormat="1" applyFont="1" applyFill="1" applyBorder="1" applyAlignment="1">
      <alignment horizontal="center"/>
    </xf>
    <xf numFmtId="164" fontId="6" fillId="10" borderId="18" xfId="1" applyFont="1" applyFill="1" applyBorder="1" applyAlignment="1">
      <alignment horizontal="right"/>
    </xf>
    <xf numFmtId="0" fontId="6" fillId="10" borderId="18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/>
    </xf>
    <xf numFmtId="0" fontId="12" fillId="9" borderId="0" xfId="0" applyFont="1" applyFill="1" applyAlignment="1">
      <alignment horizontal="left"/>
    </xf>
    <xf numFmtId="0" fontId="6" fillId="9" borderId="0" xfId="0" applyFont="1" applyFill="1" applyAlignment="1" applyProtection="1">
      <alignment horizontal="left" vertical="top"/>
    </xf>
    <xf numFmtId="0" fontId="6" fillId="9" borderId="0" xfId="0" applyFont="1" applyFill="1"/>
    <xf numFmtId="0" fontId="8" fillId="9" borderId="0" xfId="0" applyFont="1" applyFill="1" applyBorder="1" applyAlignment="1">
      <alignment horizontal="center"/>
    </xf>
    <xf numFmtId="0" fontId="7" fillId="9" borderId="0" xfId="0" applyFont="1" applyFill="1" applyBorder="1" applyAlignment="1"/>
    <xf numFmtId="0" fontId="6" fillId="9" borderId="0" xfId="0" applyFont="1" applyFill="1" applyBorder="1" applyAlignment="1"/>
    <xf numFmtId="0" fontId="6" fillId="9" borderId="0" xfId="0" applyFont="1" applyFill="1" applyBorder="1"/>
    <xf numFmtId="0" fontId="6" fillId="9" borderId="51" xfId="0" applyFont="1" applyFill="1" applyBorder="1" applyAlignment="1">
      <alignment wrapText="1"/>
    </xf>
    <xf numFmtId="0" fontId="7" fillId="9" borderId="0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0" fillId="9" borderId="0" xfId="0" applyFill="1"/>
    <xf numFmtId="0" fontId="6" fillId="9" borderId="0" xfId="0" applyFont="1" applyFill="1" applyAlignment="1">
      <alignment vertical="top" wrapText="1"/>
    </xf>
    <xf numFmtId="0" fontId="6" fillId="9" borderId="25" xfId="0" applyFont="1" applyFill="1" applyBorder="1" applyAlignment="1">
      <alignment wrapText="1"/>
    </xf>
    <xf numFmtId="164" fontId="6" fillId="9" borderId="24" xfId="1" applyFont="1" applyFill="1" applyBorder="1"/>
    <xf numFmtId="164" fontId="6" fillId="9" borderId="14" xfId="1" applyFont="1" applyFill="1" applyBorder="1"/>
    <xf numFmtId="0" fontId="8" fillId="9" borderId="0" xfId="0" applyFont="1" applyFill="1"/>
    <xf numFmtId="164" fontId="8" fillId="9" borderId="45" xfId="1" applyFont="1" applyFill="1" applyBorder="1" applyAlignment="1">
      <alignment horizontal="center"/>
    </xf>
    <xf numFmtId="0" fontId="8" fillId="9" borderId="0" xfId="0" applyFont="1" applyFill="1" applyBorder="1"/>
    <xf numFmtId="0" fontId="10" fillId="0" borderId="0" xfId="0" applyFont="1" applyFill="1" applyBorder="1" applyAlignment="1"/>
    <xf numFmtId="0" fontId="26" fillId="0" borderId="0" xfId="0" applyFont="1" applyFill="1"/>
    <xf numFmtId="0" fontId="27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8" fillId="0" borderId="0" xfId="0" applyFont="1" applyFill="1"/>
    <xf numFmtId="0" fontId="8" fillId="6" borderId="76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left"/>
    </xf>
    <xf numFmtId="0" fontId="0" fillId="0" borderId="0" xfId="0" applyBorder="1"/>
    <xf numFmtId="0" fontId="6" fillId="0" borderId="27" xfId="0" applyFont="1" applyBorder="1" applyAlignment="1">
      <alignment horizontal="center" wrapText="1"/>
    </xf>
    <xf numFmtId="0" fontId="9" fillId="0" borderId="0" xfId="0" applyFont="1" applyBorder="1"/>
    <xf numFmtId="164" fontId="8" fillId="0" borderId="0" xfId="1" applyFont="1" applyFill="1" applyBorder="1" applyAlignment="1">
      <alignment horizontal="center"/>
    </xf>
    <xf numFmtId="0" fontId="28" fillId="0" borderId="0" xfId="0" applyFont="1" applyFill="1" applyBorder="1"/>
    <xf numFmtId="0" fontId="29" fillId="0" borderId="74" xfId="0" applyFont="1" applyFill="1" applyBorder="1" applyAlignment="1">
      <alignment horizontal="left"/>
    </xf>
    <xf numFmtId="0" fontId="9" fillId="0" borderId="54" xfId="0" applyFont="1" applyBorder="1"/>
    <xf numFmtId="0" fontId="6" fillId="0" borderId="55" xfId="0" applyFont="1" applyBorder="1"/>
    <xf numFmtId="0" fontId="31" fillId="0" borderId="28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32" fillId="0" borderId="28" xfId="0" applyFont="1" applyBorder="1" applyAlignment="1">
      <alignment wrapText="1"/>
    </xf>
    <xf numFmtId="0" fontId="32" fillId="0" borderId="18" xfId="0" applyFont="1" applyBorder="1" applyAlignment="1">
      <alignment wrapText="1"/>
    </xf>
    <xf numFmtId="2" fontId="6" fillId="0" borderId="28" xfId="0" applyNumberFormat="1" applyFont="1" applyBorder="1" applyAlignment="1">
      <alignment wrapText="1"/>
    </xf>
    <xf numFmtId="0" fontId="6" fillId="0" borderId="28" xfId="0" applyFont="1" applyBorder="1" applyAlignment="1">
      <alignment horizontal="center" wrapText="1"/>
    </xf>
    <xf numFmtId="0" fontId="7" fillId="2" borderId="5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32" fillId="0" borderId="51" xfId="0" applyFont="1" applyBorder="1" applyAlignment="1">
      <alignment wrapText="1"/>
    </xf>
    <xf numFmtId="0" fontId="6" fillId="0" borderId="51" xfId="0" applyFont="1" applyFill="1" applyBorder="1" applyAlignment="1">
      <alignment horizontal="center"/>
    </xf>
    <xf numFmtId="0" fontId="32" fillId="0" borderId="55" xfId="0" applyFont="1" applyBorder="1" applyAlignment="1">
      <alignment wrapText="1"/>
    </xf>
    <xf numFmtId="2" fontId="6" fillId="0" borderId="55" xfId="0" applyNumberFormat="1" applyFont="1" applyBorder="1" applyAlignment="1">
      <alignment wrapText="1"/>
    </xf>
    <xf numFmtId="0" fontId="6" fillId="0" borderId="55" xfId="0" applyFont="1" applyBorder="1" applyAlignment="1">
      <alignment horizontal="center" wrapText="1"/>
    </xf>
    <xf numFmtId="164" fontId="8" fillId="4" borderId="45" xfId="1" applyFont="1" applyFill="1" applyBorder="1" applyAlignment="1">
      <alignment horizontal="center"/>
    </xf>
    <xf numFmtId="0" fontId="6" fillId="6" borderId="73" xfId="0" applyFont="1" applyFill="1" applyBorder="1"/>
    <xf numFmtId="0" fontId="8" fillId="6" borderId="14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/>
    </xf>
    <xf numFmtId="0" fontId="8" fillId="0" borderId="24" xfId="0" applyFont="1" applyBorder="1" applyAlignment="1"/>
    <xf numFmtId="164" fontId="6" fillId="0" borderId="15" xfId="1" applyFont="1" applyBorder="1" applyAlignment="1"/>
    <xf numFmtId="164" fontId="6" fillId="0" borderId="30" xfId="1" applyFont="1" applyBorder="1" applyAlignment="1"/>
    <xf numFmtId="164" fontId="6" fillId="0" borderId="10" xfId="1" applyFont="1" applyBorder="1" applyAlignment="1"/>
    <xf numFmtId="0" fontId="6" fillId="0" borderId="30" xfId="0" applyFont="1" applyBorder="1"/>
    <xf numFmtId="164" fontId="6" fillId="0" borderId="24" xfId="1" applyFont="1" applyBorder="1" applyAlignment="1"/>
    <xf numFmtId="164" fontId="6" fillId="0" borderId="52" xfId="1" applyFont="1" applyBorder="1" applyAlignment="1"/>
    <xf numFmtId="164" fontId="6" fillId="0" borderId="20" xfId="1" applyFont="1" applyBorder="1" applyAlignment="1"/>
    <xf numFmtId="164" fontId="8" fillId="4" borderId="52" xfId="1" applyFont="1" applyFill="1" applyBorder="1" applyAlignment="1">
      <alignment horizontal="center"/>
    </xf>
    <xf numFmtId="0" fontId="6" fillId="2" borderId="32" xfId="0" applyFont="1" applyFill="1" applyBorder="1"/>
    <xf numFmtId="164" fontId="7" fillId="2" borderId="4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0" fillId="8" borderId="49" xfId="0" applyFill="1" applyBorder="1" applyAlignment="1">
      <alignment wrapText="1"/>
    </xf>
    <xf numFmtId="0" fontId="0" fillId="0" borderId="35" xfId="0" applyBorder="1" applyAlignment="1">
      <alignment wrapText="1"/>
    </xf>
    <xf numFmtId="0" fontId="0" fillId="8" borderId="50" xfId="0" applyFill="1" applyBorder="1" applyAlignment="1">
      <alignment wrapText="1"/>
    </xf>
    <xf numFmtId="0" fontId="0" fillId="0" borderId="36" xfId="0" applyBorder="1" applyAlignment="1">
      <alignment wrapText="1"/>
    </xf>
    <xf numFmtId="0" fontId="7" fillId="2" borderId="5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0" fontId="4" fillId="8" borderId="0" xfId="0" applyFont="1" applyFill="1" applyBorder="1" applyAlignment="1">
      <alignment horizontal="left"/>
    </xf>
    <xf numFmtId="0" fontId="0" fillId="8" borderId="0" xfId="0" applyFill="1" applyBorder="1" applyAlignment="1"/>
    <xf numFmtId="0" fontId="20" fillId="8" borderId="0" xfId="0" applyFont="1" applyFill="1" applyBorder="1" applyAlignment="1"/>
    <xf numFmtId="0" fontId="21" fillId="8" borderId="0" xfId="0" applyFont="1" applyFill="1" applyAlignment="1"/>
    <xf numFmtId="0" fontId="10" fillId="8" borderId="0" xfId="0" applyFont="1" applyFill="1" applyBorder="1" applyAlignment="1"/>
    <xf numFmtId="0" fontId="0" fillId="8" borderId="0" xfId="0" applyFill="1" applyAlignment="1"/>
    <xf numFmtId="0" fontId="5" fillId="8" borderId="0" xfId="0" applyFont="1" applyFill="1" applyBorder="1" applyAlignment="1"/>
    <xf numFmtId="0" fontId="7" fillId="4" borderId="74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right"/>
    </xf>
    <xf numFmtId="0" fontId="0" fillId="10" borderId="41" xfId="0" applyFill="1" applyBorder="1" applyAlignment="1">
      <alignment horizontal="right"/>
    </xf>
    <xf numFmtId="0" fontId="0" fillId="10" borderId="65" xfId="0" applyFill="1" applyBorder="1" applyAlignment="1">
      <alignment horizontal="right"/>
    </xf>
    <xf numFmtId="0" fontId="8" fillId="10" borderId="76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8" fillId="9" borderId="75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right"/>
    </xf>
    <xf numFmtId="0" fontId="0" fillId="9" borderId="41" xfId="0" applyFill="1" applyBorder="1" applyAlignment="1">
      <alignment horizontal="right"/>
    </xf>
    <xf numFmtId="0" fontId="0" fillId="9" borderId="65" xfId="0" applyFill="1" applyBorder="1" applyAlignment="1">
      <alignment horizontal="right"/>
    </xf>
    <xf numFmtId="0" fontId="11" fillId="9" borderId="60" xfId="0" applyFont="1" applyFill="1" applyBorder="1" applyAlignment="1">
      <alignment horizontal="left" wrapText="1"/>
    </xf>
    <xf numFmtId="0" fontId="0" fillId="9" borderId="4" xfId="0" applyFill="1" applyBorder="1" applyAlignment="1"/>
    <xf numFmtId="0" fontId="0" fillId="9" borderId="35" xfId="0" applyFill="1" applyBorder="1" applyAlignment="1"/>
    <xf numFmtId="0" fontId="8" fillId="9" borderId="6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8" fillId="9" borderId="76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8" fillId="10" borderId="75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vertical="center" wrapText="1"/>
    </xf>
    <xf numFmtId="0" fontId="6" fillId="9" borderId="18" xfId="0" applyFont="1" applyFill="1" applyBorder="1" applyAlignment="1">
      <alignment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33" xfId="0" applyFill="1" applyBorder="1" applyAlignment="1">
      <alignment horizontal="right"/>
    </xf>
    <xf numFmtId="0" fontId="0" fillId="9" borderId="13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0" fillId="9" borderId="13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right"/>
    </xf>
    <xf numFmtId="0" fontId="0" fillId="0" borderId="2" xfId="0" applyBorder="1" applyAlignment="1"/>
    <xf numFmtId="0" fontId="0" fillId="0" borderId="62" xfId="0" applyBorder="1" applyAlignment="1"/>
    <xf numFmtId="0" fontId="8" fillId="3" borderId="5" xfId="0" applyFont="1" applyFill="1" applyBorder="1" applyAlignment="1">
      <alignment horizontal="right"/>
    </xf>
    <xf numFmtId="0" fontId="0" fillId="0" borderId="41" xfId="0" applyBorder="1" applyAlignment="1"/>
    <xf numFmtId="0" fontId="0" fillId="0" borderId="65" xfId="0" applyBorder="1" applyAlignment="1"/>
    <xf numFmtId="0" fontId="7" fillId="0" borderId="7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0" xfId="0" applyFont="1" applyBorder="1" applyAlignment="1"/>
    <xf numFmtId="0" fontId="0" fillId="0" borderId="0" xfId="0" applyAlignment="1"/>
    <xf numFmtId="0" fontId="5" fillId="0" borderId="0" xfId="0" applyFont="1" applyBorder="1" applyAlignment="1"/>
    <xf numFmtId="0" fontId="4" fillId="0" borderId="2" xfId="0" applyFont="1" applyBorder="1" applyAlignment="1">
      <alignment horizontal="left"/>
    </xf>
    <xf numFmtId="0" fontId="8" fillId="0" borderId="75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8" fillId="3" borderId="37" xfId="0" applyFont="1" applyFill="1" applyBorder="1" applyAlignment="1"/>
    <xf numFmtId="0" fontId="6" fillId="3" borderId="33" xfId="0" applyFont="1" applyFill="1" applyBorder="1" applyAlignment="1"/>
    <xf numFmtId="0" fontId="8" fillId="0" borderId="7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4" borderId="37" xfId="0" applyFont="1" applyFill="1" applyBorder="1" applyAlignment="1"/>
    <xf numFmtId="0" fontId="8" fillId="4" borderId="41" xfId="0" applyFont="1" applyFill="1" applyBorder="1" applyAlignment="1"/>
    <xf numFmtId="0" fontId="6" fillId="0" borderId="46" xfId="0" applyFont="1" applyBorder="1" applyAlignment="1">
      <alignment horizontal="center"/>
    </xf>
    <xf numFmtId="0" fontId="8" fillId="0" borderId="73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8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6050B0-4140-4B9F-A5E5-B57E216A663A}" diskRevisions="1" revisionId="17" version="4">
  <header guid="{94B81BA2-95EA-4498-998B-870A4C7E5A2A}" dateTime="2016-10-06T15:52:51" maxSheetId="8" userName="Jess GUO (IMDA)" r:id="rId1">
    <sheetIdMap count="7">
      <sheetId val="1"/>
      <sheetId val="2"/>
      <sheetId val="3"/>
      <sheetId val="4"/>
      <sheetId val="5"/>
      <sheetId val="6"/>
      <sheetId val="7"/>
    </sheetIdMap>
  </header>
  <header guid="{46C777A1-3400-42D5-A5A7-4086DD18A419}" dateTime="2016-10-06T15:53:08" maxSheetId="8" userName="Jess GUO (IMDA)" r:id="rId2" minRId="1">
    <sheetIdMap count="7">
      <sheetId val="1"/>
      <sheetId val="2"/>
      <sheetId val="3"/>
      <sheetId val="4"/>
      <sheetId val="5"/>
      <sheetId val="6"/>
      <sheetId val="7"/>
    </sheetIdMap>
  </header>
  <header guid="{DEF5026A-5AE5-4B82-9B99-EF9E9A8B6EAE}" dateTime="2016-10-06T16:06:06" maxSheetId="8" userName="Nur HIDAYAH (IDA)" r:id="rId3" minRId="2" maxRId="3">
    <sheetIdMap count="7">
      <sheetId val="1"/>
      <sheetId val="2"/>
      <sheetId val="3"/>
      <sheetId val="4"/>
      <sheetId val="5"/>
      <sheetId val="6"/>
      <sheetId val="7"/>
    </sheetIdMap>
  </header>
  <header guid="{E56050B0-4140-4B9F-A5E5-B57E216A663A}" dateTime="2016-11-10T10:48:14" maxSheetId="8" userName="Jess GUO (IMDA)" r:id="rId4" minRId="10" maxRId="11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3">
    <oc r="B17" t="inlineStr">
      <is>
        <t>For IDA Use Only :</t>
      </is>
    </oc>
    <nc r="B17" t="inlineStr">
      <is>
        <t>For IMDA Use Only :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5">
    <oc r="A159" t="inlineStr">
      <is>
        <t>Tier 2 Subsidy: For beneficiaries with PCI &gt; $600</t>
      </is>
    </oc>
    <nc r="A159" t="inlineStr">
      <is>
        <r>
          <t>Tier 2 Subsidy</t>
        </r>
        <r>
          <rPr>
            <b/>
            <strike/>
            <sz val="16"/>
            <rFont val="Arial"/>
            <family val="2"/>
          </rPr>
          <t>: For beneficiaries with PCI &gt; $600</t>
        </r>
      </is>
    </nc>
  </rcc>
  <rcc rId="3" sId="5">
    <oc r="A139" t="inlineStr">
      <is>
        <t>Tier 1 Subsidy: For beneficiaries with PCI &lt;= $600 or MOE-FAS Recipients</t>
      </is>
    </oc>
    <nc r="A139" t="inlineStr">
      <is>
        <r>
          <t>Tier 1 Subsidy</t>
        </r>
        <r>
          <rPr>
            <b/>
            <strike/>
            <sz val="16"/>
            <rFont val="Arial"/>
            <family val="2"/>
          </rPr>
          <t>: For beneficiaries with PCI &lt;= $600 or MOE-FAS Recipients</t>
        </r>
      </is>
    </nc>
  </rcc>
  <rdn rId="0" localSheetId="1" customView="1" name="Z_AE9BA344_E06A_4E84_9973_08C86591878B_.wvu.PrintArea" hidden="1" oldHidden="1">
    <formula>'MASTER Applicatn Form_Schemes'!$B$2:$K$28</formula>
  </rdn>
  <rdn rId="0" localSheetId="2" customView="1" name="Z_AE9BA344_E06A_4E84_9973_08C86591878B_.wvu.PrintArea" hidden="1" oldHidden="1">
    <formula>'MASTER Applicatn Form_Costing'!$B$2:$J$20</formula>
  </rdn>
  <rdn rId="0" localSheetId="3" customView="1" name="Z_AE9BA344_E06A_4E84_9973_08C86591878B_.wvu.PrintArea" hidden="1" oldHidden="1">
    <formula>'Appendix A_Computation of VA'!$B$1:$D$29</formula>
  </rdn>
  <rdn rId="0" localSheetId="4" customView="1" name="Z_AE9BA344_E06A_4E84_9973_08C86591878B_.wvu.PrintArea" hidden="1" oldHidden="1">
    <formula>'MASTER_Project Cost Summary'!$A$1:$E$20</formula>
  </rdn>
  <rdn rId="0" localSheetId="5" customView="1" name="Z_AE9BA344_E06A_4E84_9973_08C86591878B_.wvu.PrintArea" hidden="1" oldHidden="1">
    <formula>'MASTER_Project Cost Breakdown'!$A$1:$H$198</formula>
  </rdn>
  <rdn rId="0" localSheetId="7" customView="1" name="Z_AE9BA344_E06A_4E84_9973_08C86591878B_.wvu.PrintArea" hidden="1" oldHidden="1">
    <formula>'Sample Detailed Breakdown'!$A$1:$G$154</formula>
  </rdn>
  <rcv guid="{AE9BA344-E06A-4E84-9973-08C86591878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5">
    <oc r="A159" t="inlineStr">
      <is>
        <r>
          <t>Tier 2 Subsidy</t>
        </r>
        <r>
          <rPr>
            <b/>
            <strike/>
            <sz val="16"/>
            <rFont val="Arial"/>
            <family val="2"/>
          </rPr>
          <t>: For beneficiaries with PCI &gt; $600</t>
        </r>
      </is>
    </oc>
    <nc r="A159" t="inlineStr">
      <is>
        <t>Tier 2 Subsidy</t>
      </is>
    </nc>
  </rcc>
  <rcc rId="11" sId="5">
    <oc r="A139" t="inlineStr">
      <is>
        <r>
          <t>Tier 1 Subsidy</t>
        </r>
        <r>
          <rPr>
            <b/>
            <strike/>
            <sz val="16"/>
            <rFont val="Arial"/>
            <family val="2"/>
          </rPr>
          <t>: For beneficiaries with PCI &lt;= $600 or MOE-FAS Recipients</t>
        </r>
      </is>
    </oc>
    <nc r="A139" t="inlineStr">
      <is>
        <t>Tier 1 Subsidy</t>
      </is>
    </nc>
  </rcc>
  <rcv guid="{B299B940-EC65-4207-8B81-1CE7EB41FA31}" action="delete"/>
  <rdn rId="0" localSheetId="1" customView="1" name="Z_B299B940_EC65_4207_8B81_1CE7EB41FA31_.wvu.PrintArea" hidden="1" oldHidden="1">
    <formula>'MASTER Applicatn Form_Schemes'!$B$2:$K$28</formula>
    <oldFormula>'MASTER Applicatn Form_Schemes'!$B$2:$K$28</oldFormula>
  </rdn>
  <rdn rId="0" localSheetId="2" customView="1" name="Z_B299B940_EC65_4207_8B81_1CE7EB41FA31_.wvu.PrintArea" hidden="1" oldHidden="1">
    <formula>'MASTER Applicatn Form_Costing'!$B$2:$J$20</formula>
    <oldFormula>'MASTER Applicatn Form_Costing'!$B$2:$J$20</oldFormula>
  </rdn>
  <rdn rId="0" localSheetId="3" customView="1" name="Z_B299B940_EC65_4207_8B81_1CE7EB41FA31_.wvu.PrintArea" hidden="1" oldHidden="1">
    <formula>'Appendix A_Computation of VA'!$B$1:$D$29</formula>
    <oldFormula>'Appendix A_Computation of VA'!$B$1:$D$29</oldFormula>
  </rdn>
  <rdn rId="0" localSheetId="4" customView="1" name="Z_B299B940_EC65_4207_8B81_1CE7EB41FA31_.wvu.PrintArea" hidden="1" oldHidden="1">
    <formula>'MASTER_Project Cost Summary'!$A$1:$E$20</formula>
    <oldFormula>'MASTER_Project Cost Summary'!$A$1:$E$20</oldFormula>
  </rdn>
  <rdn rId="0" localSheetId="5" customView="1" name="Z_B299B940_EC65_4207_8B81_1CE7EB41FA31_.wvu.PrintArea" hidden="1" oldHidden="1">
    <formula>'MASTER_Project Cost Breakdown'!$A$1:$H$198</formula>
    <oldFormula>'MASTER_Project Cost Breakdown'!$A$1:$H$198</oldFormula>
  </rdn>
  <rdn rId="0" localSheetId="7" customView="1" name="Z_B299B940_EC65_4207_8B81_1CE7EB41FA31_.wvu.PrintArea" hidden="1" oldHidden="1">
    <formula>'Sample Detailed Breakdown'!$A$1:$G$154</formula>
    <oldFormula>'Sample Detailed Breakdown'!$A$1:$G$154</oldFormula>
  </rdn>
  <rcv guid="{B299B940-EC65-4207-8B81-1CE7EB41FA3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56050B0-4140-4B9F-A5E5-B57E216A663A}" name="Jess GUO (IMDA)" id="-2085055229" dateTime="2016-11-10T10:47:3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10" workbookViewId="0">
      <selection activeCell="A10" sqref="A1:IV65536"/>
    </sheetView>
  </sheetViews>
  <sheetFormatPr defaultRowHeight="15" x14ac:dyDescent="0.2"/>
  <cols>
    <col min="1" max="1" width="3.85546875" style="273" customWidth="1"/>
    <col min="2" max="2" width="5.42578125" style="273" customWidth="1"/>
    <col min="3" max="3" width="9.140625" style="273"/>
    <col min="4" max="4" width="20.140625" style="273" customWidth="1"/>
    <col min="5" max="8" width="9.140625" style="273"/>
    <col min="9" max="9" width="23.42578125" style="273" customWidth="1"/>
    <col min="10" max="10" width="12" style="273" customWidth="1"/>
    <col min="11" max="11" width="24.42578125" style="273" customWidth="1"/>
    <col min="12" max="12" width="3.42578125" style="273" customWidth="1"/>
    <col min="13" max="16384" width="9.140625" style="273"/>
  </cols>
  <sheetData>
    <row r="2" spans="2:11" ht="21.95" customHeight="1" x14ac:dyDescent="0.2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pans="2:11" ht="21.95" customHeight="1" x14ac:dyDescent="0.2">
      <c r="B3" s="277"/>
      <c r="C3" s="279"/>
      <c r="D3" s="279"/>
      <c r="E3" s="279"/>
      <c r="F3" s="279"/>
      <c r="G3" s="279"/>
      <c r="H3" s="279"/>
      <c r="I3" s="279"/>
      <c r="J3" s="279"/>
      <c r="K3" s="280"/>
    </row>
    <row r="4" spans="2:11" ht="21.95" customHeight="1" x14ac:dyDescent="0.2">
      <c r="B4" s="277"/>
      <c r="C4" s="287" t="s">
        <v>162</v>
      </c>
      <c r="D4" s="279"/>
      <c r="E4" s="279"/>
      <c r="F4" s="279"/>
      <c r="G4" s="279"/>
      <c r="H4" s="279"/>
      <c r="I4" s="279"/>
      <c r="J4" s="279"/>
      <c r="K4" s="280"/>
    </row>
    <row r="5" spans="2:11" ht="21.95" customHeight="1" x14ac:dyDescent="0.2">
      <c r="B5" s="277"/>
      <c r="C5" s="278"/>
      <c r="D5" s="279"/>
      <c r="E5" s="279"/>
      <c r="F5" s="279"/>
      <c r="G5" s="279"/>
      <c r="H5" s="279"/>
      <c r="I5" s="279"/>
      <c r="J5" s="279"/>
      <c r="K5" s="280"/>
    </row>
    <row r="6" spans="2:11" ht="21.95" customHeight="1" x14ac:dyDescent="0.2">
      <c r="B6" s="277"/>
      <c r="C6" s="279"/>
      <c r="D6" s="278"/>
      <c r="E6" s="279"/>
      <c r="F6" s="279"/>
      <c r="G6" s="279"/>
      <c r="H6" s="279"/>
      <c r="I6" s="279"/>
      <c r="J6" s="279"/>
      <c r="K6" s="280"/>
    </row>
    <row r="7" spans="2:11" ht="21.95" customHeight="1" x14ac:dyDescent="0.2">
      <c r="B7" s="277"/>
      <c r="C7" s="281" t="s">
        <v>148</v>
      </c>
      <c r="D7" s="282" t="s">
        <v>161</v>
      </c>
      <c r="E7" s="282" t="s">
        <v>153</v>
      </c>
      <c r="F7" s="279"/>
      <c r="G7" s="279"/>
      <c r="H7" s="279"/>
      <c r="I7" s="279"/>
      <c r="J7" s="279"/>
      <c r="K7" s="280"/>
    </row>
    <row r="8" spans="2:11" ht="21.95" customHeight="1" x14ac:dyDescent="0.2">
      <c r="B8" s="277"/>
      <c r="C8" s="283"/>
      <c r="D8" s="278" t="s">
        <v>3</v>
      </c>
      <c r="E8" s="279"/>
      <c r="F8" s="279"/>
      <c r="G8" s="279"/>
      <c r="H8" s="279"/>
      <c r="I8" s="279"/>
      <c r="J8" s="279"/>
      <c r="K8" s="280"/>
    </row>
    <row r="9" spans="2:11" ht="21.95" customHeight="1" x14ac:dyDescent="0.2">
      <c r="B9" s="277"/>
      <c r="C9" s="281" t="s">
        <v>149</v>
      </c>
      <c r="D9" s="282" t="s">
        <v>155</v>
      </c>
      <c r="E9" s="282" t="s">
        <v>154</v>
      </c>
      <c r="F9" s="279"/>
      <c r="G9" s="279"/>
      <c r="H9" s="279"/>
      <c r="I9" s="279"/>
      <c r="J9" s="279"/>
      <c r="K9" s="280"/>
    </row>
    <row r="10" spans="2:11" ht="21.95" customHeight="1" x14ac:dyDescent="0.2">
      <c r="B10" s="277"/>
      <c r="C10" s="283"/>
      <c r="D10" s="278"/>
      <c r="E10" s="279"/>
      <c r="F10" s="279"/>
      <c r="G10" s="279"/>
      <c r="H10" s="279"/>
      <c r="I10" s="279"/>
      <c r="J10" s="279"/>
      <c r="K10" s="280"/>
    </row>
    <row r="11" spans="2:11" ht="21.95" customHeight="1" x14ac:dyDescent="0.2">
      <c r="B11" s="277"/>
      <c r="C11" s="281" t="s">
        <v>150</v>
      </c>
      <c r="D11" s="282" t="s">
        <v>157</v>
      </c>
      <c r="E11" s="282" t="s">
        <v>156</v>
      </c>
      <c r="F11" s="279"/>
      <c r="G11" s="279"/>
      <c r="H11" s="279"/>
      <c r="I11" s="279"/>
      <c r="J11" s="279"/>
      <c r="K11" s="280"/>
    </row>
    <row r="12" spans="2:11" ht="21.95" customHeight="1" x14ac:dyDescent="0.2">
      <c r="B12" s="277"/>
      <c r="C12" s="283"/>
      <c r="D12" s="278"/>
      <c r="E12" s="279"/>
      <c r="F12" s="279"/>
      <c r="G12" s="279"/>
      <c r="H12" s="279"/>
      <c r="I12" s="279"/>
      <c r="J12" s="279"/>
      <c r="K12" s="280"/>
    </row>
    <row r="13" spans="2:11" ht="21.95" customHeight="1" x14ac:dyDescent="0.2">
      <c r="B13" s="277"/>
      <c r="C13" s="281" t="s">
        <v>151</v>
      </c>
      <c r="D13" s="282" t="s">
        <v>159</v>
      </c>
      <c r="E13" s="282" t="s">
        <v>158</v>
      </c>
      <c r="F13" s="279"/>
      <c r="G13" s="279"/>
      <c r="H13" s="279"/>
      <c r="I13" s="279"/>
      <c r="J13" s="279"/>
      <c r="K13" s="280"/>
    </row>
    <row r="14" spans="2:11" ht="21.95" customHeight="1" x14ac:dyDescent="0.2">
      <c r="B14" s="277"/>
      <c r="C14" s="283"/>
      <c r="D14" s="278"/>
      <c r="E14" s="279"/>
      <c r="F14" s="279"/>
      <c r="G14" s="279"/>
      <c r="H14" s="279"/>
      <c r="I14" s="279"/>
      <c r="J14" s="279"/>
      <c r="K14" s="280"/>
    </row>
    <row r="15" spans="2:11" ht="21.95" customHeight="1" x14ac:dyDescent="0.2">
      <c r="B15" s="277"/>
      <c r="C15" s="281" t="s">
        <v>152</v>
      </c>
      <c r="D15" s="282" t="s">
        <v>160</v>
      </c>
      <c r="E15" s="278" t="s">
        <v>163</v>
      </c>
      <c r="F15" s="279"/>
      <c r="G15" s="279"/>
      <c r="H15" s="279"/>
      <c r="I15" s="279"/>
      <c r="J15" s="279"/>
      <c r="K15" s="280"/>
    </row>
    <row r="16" spans="2:11" ht="21.95" customHeight="1" x14ac:dyDescent="0.2">
      <c r="B16" s="277"/>
      <c r="C16" s="279"/>
      <c r="D16" s="278"/>
      <c r="E16" s="279"/>
      <c r="F16" s="279"/>
      <c r="G16" s="279"/>
      <c r="H16" s="279"/>
      <c r="I16" s="279"/>
      <c r="J16" s="279"/>
      <c r="K16" s="280"/>
    </row>
    <row r="17" spans="2:12" ht="21.95" customHeight="1" x14ac:dyDescent="0.2">
      <c r="B17" s="284"/>
      <c r="C17" s="285"/>
      <c r="D17" s="290"/>
      <c r="E17" s="285"/>
      <c r="F17" s="285"/>
      <c r="G17" s="285"/>
      <c r="H17" s="285"/>
      <c r="I17" s="285"/>
      <c r="J17" s="285"/>
      <c r="K17" s="286"/>
    </row>
    <row r="18" spans="2:12" ht="21.95" customHeight="1" x14ac:dyDescent="0.2">
      <c r="B18" s="277"/>
      <c r="C18" s="279"/>
      <c r="D18" s="278"/>
      <c r="E18" s="279"/>
      <c r="F18" s="279"/>
      <c r="G18" s="279"/>
      <c r="H18" s="279"/>
      <c r="I18" s="279"/>
      <c r="J18" s="279"/>
      <c r="K18" s="280"/>
    </row>
    <row r="19" spans="2:12" ht="21.95" customHeight="1" x14ac:dyDescent="0.2">
      <c r="B19" s="277"/>
      <c r="C19" s="281" t="s">
        <v>169</v>
      </c>
      <c r="D19" s="289" t="s">
        <v>168</v>
      </c>
      <c r="E19" s="288" t="s">
        <v>164</v>
      </c>
      <c r="F19" s="279"/>
      <c r="G19" s="279"/>
      <c r="H19" s="279"/>
      <c r="I19" s="279"/>
      <c r="J19" s="279"/>
      <c r="K19" s="280"/>
      <c r="L19" s="273" t="s">
        <v>3</v>
      </c>
    </row>
    <row r="20" spans="2:12" ht="21.95" customHeight="1" x14ac:dyDescent="0.2">
      <c r="B20" s="277"/>
      <c r="C20" s="283"/>
      <c r="D20" s="283" t="s">
        <v>3</v>
      </c>
      <c r="E20" s="279"/>
      <c r="F20" s="279"/>
      <c r="G20" s="279"/>
      <c r="H20" s="279"/>
      <c r="I20" s="279"/>
      <c r="J20" s="279"/>
      <c r="K20" s="280"/>
    </row>
    <row r="21" spans="2:12" ht="21.95" customHeight="1" x14ac:dyDescent="0.2">
      <c r="B21" s="277"/>
      <c r="C21" s="281" t="s">
        <v>170</v>
      </c>
      <c r="D21" s="289" t="s">
        <v>168</v>
      </c>
      <c r="E21" s="288" t="s">
        <v>165</v>
      </c>
      <c r="F21" s="279"/>
      <c r="G21" s="279"/>
      <c r="H21" s="279"/>
      <c r="I21" s="279"/>
      <c r="J21" s="279"/>
      <c r="K21" s="280"/>
    </row>
    <row r="22" spans="2:12" ht="21.95" customHeight="1" x14ac:dyDescent="0.2">
      <c r="B22" s="277"/>
      <c r="C22" s="283"/>
      <c r="D22" s="283"/>
      <c r="E22" s="279"/>
      <c r="F22" s="279"/>
      <c r="G22" s="279"/>
      <c r="H22" s="279"/>
      <c r="I22" s="279"/>
      <c r="J22" s="279"/>
      <c r="K22" s="280"/>
    </row>
    <row r="23" spans="2:12" ht="21.95" customHeight="1" x14ac:dyDescent="0.2">
      <c r="B23" s="277"/>
      <c r="C23" s="281" t="s">
        <v>171</v>
      </c>
      <c r="D23" s="289" t="s">
        <v>168</v>
      </c>
      <c r="E23" s="288" t="s">
        <v>166</v>
      </c>
      <c r="F23" s="279"/>
      <c r="G23" s="279"/>
      <c r="H23" s="279"/>
      <c r="I23" s="279"/>
      <c r="J23" s="279"/>
      <c r="K23" s="280"/>
    </row>
    <row r="24" spans="2:12" ht="21.95" customHeight="1" x14ac:dyDescent="0.2">
      <c r="B24" s="277"/>
      <c r="C24" s="283"/>
      <c r="D24" s="283"/>
      <c r="E24" s="279" t="s">
        <v>3</v>
      </c>
      <c r="F24" s="279"/>
      <c r="G24" s="279"/>
      <c r="H24" s="279"/>
      <c r="I24" s="279"/>
      <c r="J24" s="279"/>
      <c r="K24" s="280"/>
    </row>
    <row r="25" spans="2:12" ht="21.95" customHeight="1" x14ac:dyDescent="0.2">
      <c r="B25" s="277"/>
      <c r="C25" s="281" t="s">
        <v>172</v>
      </c>
      <c r="D25" s="289" t="s">
        <v>168</v>
      </c>
      <c r="E25" s="288" t="s">
        <v>167</v>
      </c>
      <c r="F25" s="279"/>
      <c r="G25" s="279"/>
      <c r="H25" s="279"/>
      <c r="I25" s="279"/>
      <c r="J25" s="279"/>
      <c r="K25" s="280"/>
    </row>
    <row r="26" spans="2:12" ht="21.95" customHeight="1" x14ac:dyDescent="0.2">
      <c r="B26" s="277"/>
      <c r="C26" s="283"/>
      <c r="D26" s="278"/>
      <c r="E26" s="279"/>
      <c r="F26" s="279"/>
      <c r="G26" s="279"/>
      <c r="H26" s="279"/>
      <c r="I26" s="279"/>
      <c r="J26" s="279"/>
      <c r="K26" s="280"/>
    </row>
    <row r="27" spans="2:12" ht="21.95" customHeight="1" x14ac:dyDescent="0.2">
      <c r="B27" s="277"/>
      <c r="C27" s="283"/>
      <c r="D27" s="278"/>
      <c r="E27" s="279"/>
      <c r="F27" s="279"/>
      <c r="G27" s="279"/>
      <c r="H27" s="279"/>
      <c r="I27" s="279"/>
      <c r="J27" s="279"/>
      <c r="K27" s="280"/>
    </row>
    <row r="28" spans="2:12" ht="21.95" customHeight="1" x14ac:dyDescent="0.2">
      <c r="B28" s="284"/>
      <c r="C28" s="285"/>
      <c r="D28" s="285"/>
      <c r="E28" s="285"/>
      <c r="F28" s="285"/>
      <c r="G28" s="285"/>
      <c r="H28" s="285"/>
      <c r="I28" s="285"/>
      <c r="J28" s="285"/>
      <c r="K28" s="286"/>
    </row>
  </sheetData>
  <customSheetViews>
    <customSheetView guid="{B299B940-EC65-4207-8B81-1CE7EB41FA31}" showPageBreaks="1" printArea="1" state="hidden" topLeftCell="A10">
      <selection activeCell="A10" sqref="A1:IV65536"/>
      <pageMargins left="0.38" right="0.2" top="1.33" bottom="1" header="0.5" footer="0.5"/>
      <pageSetup paperSize="9" scale="75" orientation="portrait" r:id="rId1"/>
      <headerFooter alignWithMargins="0">
        <oddFooter>&amp;L&amp;"Verdana,Italic"&amp;8Industry Development Grants
- MASTER Application Form@1Apr05</oddFooter>
      </headerFooter>
    </customSheetView>
    <customSheetView guid="{AE9BA344-E06A-4E84-9973-08C86591878B}" state="hidden" topLeftCell="A10">
      <selection activeCell="A10" sqref="A1:IV65536"/>
      <pageMargins left="0.38" right="0.2" top="1.33" bottom="1" header="0.5" footer="0.5"/>
      <pageSetup paperSize="9" scale="75" orientation="portrait" r:id="rId2"/>
      <headerFooter alignWithMargins="0">
        <oddFooter>&amp;L&amp;"Verdana,Italic"&amp;8Industry Development Grants
- MASTER Application Form@1Apr05</oddFooter>
      </headerFooter>
    </customSheetView>
  </customSheetViews>
  <phoneticPr fontId="2" type="noConversion"/>
  <pageMargins left="0.38" right="0.2" top="1.33" bottom="1" header="0.5" footer="0.5"/>
  <pageSetup paperSize="9" scale="75" orientation="portrait" r:id="rId3"/>
  <headerFooter alignWithMargins="0">
    <oddFooter>&amp;L&amp;"Verdana,Italic"&amp;8Industry Development Grants
- MASTER Application Form@1Apr05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sqref="A1:IV65536"/>
    </sheetView>
  </sheetViews>
  <sheetFormatPr defaultRowHeight="15" x14ac:dyDescent="0.2"/>
  <cols>
    <col min="1" max="1" width="3.85546875" style="273" customWidth="1"/>
    <col min="2" max="2" width="5.42578125" style="273" customWidth="1"/>
    <col min="3" max="3" width="12.7109375" style="273" bestFit="1" customWidth="1"/>
    <col min="4" max="4" width="20.140625" style="273" customWidth="1"/>
    <col min="5" max="8" width="9.140625" style="273"/>
    <col min="9" max="9" width="20" style="273" customWidth="1"/>
    <col min="10" max="10" width="3.140625" style="273" customWidth="1"/>
    <col min="11" max="11" width="3.42578125" style="273" customWidth="1"/>
    <col min="12" max="16384" width="9.140625" style="273"/>
  </cols>
  <sheetData>
    <row r="2" spans="2:10" ht="21.95" customHeight="1" x14ac:dyDescent="0.2">
      <c r="B2" s="274"/>
      <c r="C2" s="275"/>
      <c r="D2" s="275"/>
      <c r="E2" s="275"/>
      <c r="F2" s="275"/>
      <c r="G2" s="275"/>
      <c r="H2" s="275"/>
      <c r="I2" s="275"/>
      <c r="J2" s="276"/>
    </row>
    <row r="3" spans="2:10" ht="21.95" customHeight="1" x14ac:dyDescent="0.2">
      <c r="B3" s="277"/>
      <c r="C3" s="279"/>
      <c r="D3" s="279"/>
      <c r="E3" s="279"/>
      <c r="F3" s="279"/>
      <c r="G3" s="279"/>
      <c r="H3" s="279"/>
      <c r="I3" s="279"/>
      <c r="J3" s="280"/>
    </row>
    <row r="4" spans="2:10" ht="21.95" customHeight="1" x14ac:dyDescent="0.2">
      <c r="B4" s="277"/>
      <c r="C4" s="287" t="s">
        <v>177</v>
      </c>
      <c r="D4" s="279"/>
      <c r="E4" s="279"/>
      <c r="F4" s="279"/>
      <c r="G4" s="279"/>
      <c r="H4" s="279"/>
      <c r="I4" s="279"/>
      <c r="J4" s="280"/>
    </row>
    <row r="5" spans="2:10" ht="21.95" customHeight="1" x14ac:dyDescent="0.2">
      <c r="B5" s="277"/>
      <c r="C5" s="291" t="s">
        <v>178</v>
      </c>
      <c r="D5" s="279"/>
      <c r="E5" s="279"/>
      <c r="F5" s="279"/>
      <c r="G5" s="279"/>
      <c r="H5" s="279"/>
      <c r="I5" s="279"/>
      <c r="J5" s="280"/>
    </row>
    <row r="6" spans="2:10" ht="21.95" customHeight="1" x14ac:dyDescent="0.2">
      <c r="B6" s="277"/>
      <c r="C6" s="291" t="s">
        <v>179</v>
      </c>
      <c r="D6" s="279"/>
      <c r="E6" s="279"/>
      <c r="F6" s="279"/>
      <c r="G6" s="279"/>
      <c r="H6" s="279"/>
      <c r="I6" s="279"/>
      <c r="J6" s="280"/>
    </row>
    <row r="7" spans="2:10" ht="21.95" customHeight="1" x14ac:dyDescent="0.2">
      <c r="B7" s="277"/>
      <c r="C7" s="287" t="s">
        <v>180</v>
      </c>
      <c r="D7" s="279"/>
      <c r="E7" s="279"/>
      <c r="F7" s="279"/>
      <c r="G7" s="279"/>
      <c r="H7" s="279"/>
      <c r="I7" s="279"/>
      <c r="J7" s="280"/>
    </row>
    <row r="8" spans="2:10" ht="21.95" customHeight="1" x14ac:dyDescent="0.2">
      <c r="B8" s="277"/>
      <c r="C8" s="278"/>
      <c r="D8" s="279"/>
      <c r="E8" s="279"/>
      <c r="F8" s="279"/>
      <c r="G8" s="279"/>
      <c r="H8" s="279"/>
      <c r="I8" s="279"/>
      <c r="J8" s="280"/>
    </row>
    <row r="9" spans="2:10" ht="21.95" customHeight="1" x14ac:dyDescent="0.2">
      <c r="B9" s="277"/>
      <c r="C9" s="279"/>
      <c r="D9" s="278"/>
      <c r="E9" s="279"/>
      <c r="F9" s="279"/>
      <c r="G9" s="279"/>
      <c r="H9" s="279"/>
      <c r="I9" s="279"/>
      <c r="J9" s="280"/>
    </row>
    <row r="10" spans="2:10" ht="21.95" customHeight="1" x14ac:dyDescent="0.2">
      <c r="B10" s="277"/>
      <c r="C10" s="281" t="s">
        <v>148</v>
      </c>
      <c r="D10" s="282" t="s">
        <v>161</v>
      </c>
      <c r="E10" s="282" t="s">
        <v>153</v>
      </c>
      <c r="F10" s="279"/>
      <c r="G10" s="279"/>
      <c r="H10" s="279"/>
      <c r="I10" s="279"/>
      <c r="J10" s="280"/>
    </row>
    <row r="11" spans="2:10" ht="21.95" customHeight="1" x14ac:dyDescent="0.2">
      <c r="B11" s="277"/>
      <c r="C11" s="283"/>
      <c r="D11" s="278" t="s">
        <v>3</v>
      </c>
      <c r="E11" s="279"/>
      <c r="F11" s="279"/>
      <c r="G11" s="279"/>
      <c r="H11" s="279"/>
      <c r="I11" s="279"/>
      <c r="J11" s="280"/>
    </row>
    <row r="12" spans="2:10" ht="21.95" customHeight="1" x14ac:dyDescent="0.2">
      <c r="B12" s="277"/>
      <c r="C12" s="281" t="s">
        <v>149</v>
      </c>
      <c r="D12" s="282" t="s">
        <v>155</v>
      </c>
      <c r="E12" s="282" t="s">
        <v>154</v>
      </c>
      <c r="F12" s="279"/>
      <c r="G12" s="279"/>
      <c r="H12" s="279"/>
      <c r="I12" s="279"/>
      <c r="J12" s="280"/>
    </row>
    <row r="13" spans="2:10" ht="21.95" customHeight="1" x14ac:dyDescent="0.2">
      <c r="B13" s="277"/>
      <c r="C13" s="283"/>
      <c r="D13" s="278"/>
      <c r="E13" s="279"/>
      <c r="F13" s="279"/>
      <c r="G13" s="279"/>
      <c r="H13" s="279"/>
      <c r="I13" s="279"/>
      <c r="J13" s="280"/>
    </row>
    <row r="14" spans="2:10" ht="21.95" customHeight="1" x14ac:dyDescent="0.2">
      <c r="B14" s="277"/>
      <c r="C14" s="281" t="s">
        <v>150</v>
      </c>
      <c r="D14" s="282" t="s">
        <v>157</v>
      </c>
      <c r="E14" s="282" t="s">
        <v>156</v>
      </c>
      <c r="F14" s="279"/>
      <c r="G14" s="279"/>
      <c r="H14" s="279"/>
      <c r="I14" s="279"/>
      <c r="J14" s="280"/>
    </row>
    <row r="15" spans="2:10" ht="21.95" customHeight="1" x14ac:dyDescent="0.2">
      <c r="B15" s="277"/>
      <c r="C15" s="283"/>
      <c r="D15" s="278"/>
      <c r="E15" s="279"/>
      <c r="F15" s="279"/>
      <c r="G15" s="279"/>
      <c r="H15" s="279"/>
      <c r="I15" s="279"/>
      <c r="J15" s="280"/>
    </row>
    <row r="16" spans="2:10" ht="21.95" customHeight="1" x14ac:dyDescent="0.2">
      <c r="B16" s="277"/>
      <c r="C16" s="281" t="s">
        <v>151</v>
      </c>
      <c r="D16" s="282" t="s">
        <v>159</v>
      </c>
      <c r="E16" s="282" t="s">
        <v>158</v>
      </c>
      <c r="F16" s="279"/>
      <c r="G16" s="279"/>
      <c r="H16" s="279"/>
      <c r="I16" s="279"/>
      <c r="J16" s="280"/>
    </row>
    <row r="17" spans="2:10" ht="21.95" customHeight="1" x14ac:dyDescent="0.2">
      <c r="B17" s="277"/>
      <c r="C17" s="283"/>
      <c r="D17" s="278"/>
      <c r="E17" s="279"/>
      <c r="F17" s="279"/>
      <c r="G17" s="279"/>
      <c r="H17" s="279"/>
      <c r="I17" s="279"/>
      <c r="J17" s="280"/>
    </row>
    <row r="18" spans="2:10" ht="21.95" customHeight="1" x14ac:dyDescent="0.2">
      <c r="B18" s="277"/>
      <c r="C18" s="281" t="s">
        <v>152</v>
      </c>
      <c r="D18" s="282" t="s">
        <v>160</v>
      </c>
      <c r="E18" s="278" t="s">
        <v>163</v>
      </c>
      <c r="F18" s="279"/>
      <c r="G18" s="279"/>
      <c r="H18" s="279"/>
      <c r="I18" s="279"/>
      <c r="J18" s="280"/>
    </row>
    <row r="19" spans="2:10" ht="21.95" customHeight="1" x14ac:dyDescent="0.2">
      <c r="B19" s="277"/>
      <c r="C19" s="279"/>
      <c r="D19" s="278"/>
      <c r="E19" s="279"/>
      <c r="F19" s="279"/>
      <c r="G19" s="279"/>
      <c r="H19" s="279"/>
      <c r="I19" s="279"/>
      <c r="J19" s="280"/>
    </row>
    <row r="20" spans="2:10" ht="21.95" customHeight="1" x14ac:dyDescent="0.2">
      <c r="B20" s="284"/>
      <c r="C20" s="285"/>
      <c r="D20" s="290"/>
      <c r="E20" s="285"/>
      <c r="F20" s="285"/>
      <c r="G20" s="285"/>
      <c r="H20" s="285"/>
      <c r="I20" s="285"/>
      <c r="J20" s="286"/>
    </row>
  </sheetData>
  <customSheetViews>
    <customSheetView guid="{B299B940-EC65-4207-8B81-1CE7EB41FA31}" showPageBreaks="1" printArea="1" state="hidden">
      <selection sqref="A1:IV65536"/>
      <pageMargins left="0.44" right="0.28000000000000003" top="1" bottom="1" header="0.5" footer="0.5"/>
      <pageSetup paperSize="9" orientation="portrait" r:id="rId1"/>
      <headerFooter alignWithMargins="0">
        <oddFooter xml:space="preserve">&amp;L&amp;"Verdana,Italic"&amp;8Industry Development Grants
- MASTER Application Form@1Apr05 </oddFooter>
      </headerFooter>
    </customSheetView>
    <customSheetView guid="{AE9BA344-E06A-4E84-9973-08C86591878B}" state="hidden">
      <selection sqref="A1:IV65536"/>
      <pageMargins left="0.44" right="0.28000000000000003" top="1" bottom="1" header="0.5" footer="0.5"/>
      <pageSetup paperSize="9" orientation="portrait" r:id="rId2"/>
      <headerFooter alignWithMargins="0">
        <oddFooter xml:space="preserve">&amp;L&amp;"Verdana,Italic"&amp;8Industry Development Grants
- MASTER Application Form@1Apr05 </oddFooter>
      </headerFooter>
    </customSheetView>
  </customSheetViews>
  <phoneticPr fontId="2" type="noConversion"/>
  <pageMargins left="0.44" right="0.28000000000000003" top="1" bottom="1" header="0.5" footer="0.5"/>
  <pageSetup paperSize="9" orientation="portrait" r:id="rId3"/>
  <headerFooter alignWithMargins="0">
    <oddFooter xml:space="preserve">&amp;L&amp;"Verdana,Italic"&amp;8Industry Development Grants
- MASTER Application Form@1Apr05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workbookViewId="0">
      <selection activeCell="B17" sqref="B17"/>
    </sheetView>
  </sheetViews>
  <sheetFormatPr defaultRowHeight="12.75" x14ac:dyDescent="0.2"/>
  <cols>
    <col min="2" max="2" width="38.7109375" customWidth="1"/>
    <col min="3" max="3" width="25.5703125" customWidth="1"/>
    <col min="4" max="4" width="26.7109375" customWidth="1"/>
  </cols>
  <sheetData>
    <row r="1" spans="1:8" x14ac:dyDescent="0.2">
      <c r="A1" s="303"/>
      <c r="B1" s="337"/>
      <c r="C1" s="338"/>
      <c r="D1" s="339"/>
      <c r="E1" s="303"/>
      <c r="F1" s="303"/>
      <c r="G1" s="303"/>
      <c r="H1" s="303"/>
    </row>
    <row r="2" spans="1:8" ht="23.25" x14ac:dyDescent="0.35">
      <c r="A2" s="303"/>
      <c r="B2" s="340" t="s">
        <v>208</v>
      </c>
      <c r="C2" s="335"/>
      <c r="D2" s="341"/>
      <c r="E2" s="303"/>
      <c r="F2" s="303"/>
      <c r="G2" s="303"/>
      <c r="H2" s="303"/>
    </row>
    <row r="3" spans="1:8" x14ac:dyDescent="0.2">
      <c r="A3" s="303"/>
      <c r="B3" s="342"/>
      <c r="C3" s="335"/>
      <c r="D3" s="341"/>
      <c r="E3" s="303"/>
      <c r="F3" s="303"/>
      <c r="G3" s="303"/>
      <c r="H3" s="303"/>
    </row>
    <row r="4" spans="1:8" ht="28.5" customHeight="1" x14ac:dyDescent="0.25">
      <c r="A4" s="303"/>
      <c r="B4" s="343" t="s">
        <v>140</v>
      </c>
      <c r="C4" s="321" t="s">
        <v>229</v>
      </c>
      <c r="D4" s="344"/>
      <c r="E4" s="303"/>
      <c r="F4" s="303"/>
      <c r="G4" s="303"/>
      <c r="H4" s="303"/>
    </row>
    <row r="5" spans="1:8" ht="27.75" customHeight="1" x14ac:dyDescent="0.25">
      <c r="A5" s="303"/>
      <c r="B5" s="343" t="s">
        <v>227</v>
      </c>
      <c r="C5" s="322"/>
      <c r="D5" s="345"/>
      <c r="E5" s="303"/>
      <c r="F5" s="303"/>
      <c r="G5" s="303"/>
      <c r="H5" s="303"/>
    </row>
    <row r="6" spans="1:8" x14ac:dyDescent="0.2">
      <c r="A6" s="303"/>
      <c r="B6" s="342"/>
      <c r="C6" s="335"/>
      <c r="D6" s="341"/>
      <c r="E6" s="303"/>
      <c r="F6" s="303"/>
      <c r="G6" s="303"/>
      <c r="H6" s="303"/>
    </row>
    <row r="7" spans="1:8" x14ac:dyDescent="0.2">
      <c r="A7" s="303"/>
      <c r="B7" s="342"/>
      <c r="C7" s="335"/>
      <c r="D7" s="341"/>
      <c r="E7" s="303"/>
      <c r="F7" s="303"/>
      <c r="G7" s="303"/>
      <c r="H7" s="303"/>
    </row>
    <row r="8" spans="1:8" x14ac:dyDescent="0.2">
      <c r="A8" s="303"/>
      <c r="B8" s="342"/>
      <c r="C8" s="335"/>
      <c r="D8" s="341"/>
      <c r="E8" s="303"/>
      <c r="F8" s="303"/>
      <c r="G8" s="303"/>
      <c r="H8" s="303"/>
    </row>
    <row r="9" spans="1:8" ht="44.25" customHeight="1" x14ac:dyDescent="0.2">
      <c r="A9" s="303"/>
      <c r="B9" s="342"/>
      <c r="C9" s="294" t="s">
        <v>225</v>
      </c>
      <c r="D9" s="346" t="s">
        <v>210</v>
      </c>
      <c r="E9" s="303"/>
      <c r="F9" s="303"/>
      <c r="G9" s="303"/>
      <c r="H9" s="303"/>
    </row>
    <row r="10" spans="1:8" ht="20.25" customHeight="1" x14ac:dyDescent="0.2">
      <c r="A10" s="303"/>
      <c r="B10" s="342"/>
      <c r="C10" s="295" t="s">
        <v>209</v>
      </c>
      <c r="D10" s="347" t="s">
        <v>209</v>
      </c>
      <c r="E10" s="303"/>
      <c r="F10" s="303"/>
      <c r="G10" s="303"/>
      <c r="H10" s="303"/>
    </row>
    <row r="11" spans="1:8" ht="20.100000000000001" customHeight="1" x14ac:dyDescent="0.2">
      <c r="A11" s="303"/>
      <c r="B11" s="348" t="s">
        <v>192</v>
      </c>
      <c r="C11" s="292"/>
      <c r="D11" s="349"/>
      <c r="E11" s="303"/>
      <c r="F11" s="303"/>
      <c r="G11" s="303"/>
      <c r="H11" s="303"/>
    </row>
    <row r="12" spans="1:8" ht="20.100000000000001" customHeight="1" x14ac:dyDescent="0.2">
      <c r="A12" s="303"/>
      <c r="B12" s="350" t="s">
        <v>193</v>
      </c>
      <c r="C12" s="292"/>
      <c r="D12" s="349"/>
      <c r="E12" s="303"/>
      <c r="F12" s="303"/>
      <c r="G12" s="303"/>
      <c r="H12" s="303"/>
    </row>
    <row r="13" spans="1:8" ht="20.100000000000001" customHeight="1" x14ac:dyDescent="0.2">
      <c r="A13" s="303"/>
      <c r="B13" s="350" t="s">
        <v>194</v>
      </c>
      <c r="C13" s="292"/>
      <c r="D13" s="349"/>
      <c r="E13" s="303"/>
      <c r="F13" s="303"/>
      <c r="G13" s="303"/>
      <c r="H13" s="303"/>
    </row>
    <row r="14" spans="1:8" ht="20.100000000000001" customHeight="1" x14ac:dyDescent="0.2">
      <c r="A14" s="303"/>
      <c r="B14" s="350" t="s">
        <v>195</v>
      </c>
      <c r="C14" s="292"/>
      <c r="D14" s="349"/>
      <c r="E14" s="303"/>
      <c r="F14" s="303"/>
      <c r="G14" s="303"/>
      <c r="H14" s="303"/>
    </row>
    <row r="15" spans="1:8" ht="20.100000000000001" customHeight="1" x14ac:dyDescent="0.2">
      <c r="A15" s="303"/>
      <c r="B15" s="351"/>
      <c r="C15" s="336"/>
      <c r="D15" s="344"/>
      <c r="E15" s="303"/>
      <c r="F15" s="303"/>
      <c r="G15" s="303"/>
      <c r="H15" s="303"/>
    </row>
    <row r="16" spans="1:8" ht="20.100000000000001" customHeight="1" x14ac:dyDescent="0.2">
      <c r="A16" s="303"/>
      <c r="B16" s="352"/>
      <c r="C16" s="334"/>
      <c r="D16" s="353"/>
      <c r="E16" s="303"/>
      <c r="F16" s="303"/>
      <c r="G16" s="303"/>
      <c r="H16" s="303"/>
    </row>
    <row r="17" spans="1:8" ht="20.100000000000001" customHeight="1" x14ac:dyDescent="0.2">
      <c r="A17" s="303"/>
      <c r="B17" s="354" t="s">
        <v>249</v>
      </c>
      <c r="C17" s="335"/>
      <c r="D17" s="341"/>
      <c r="E17" s="303"/>
      <c r="F17" s="303"/>
      <c r="G17" s="303"/>
      <c r="H17" s="303"/>
    </row>
    <row r="18" spans="1:8" ht="20.100000000000001" customHeight="1" x14ac:dyDescent="0.2">
      <c r="A18" s="303"/>
      <c r="B18" s="350" t="s">
        <v>196</v>
      </c>
      <c r="C18" s="293">
        <f>+C11+C12+C13</f>
        <v>0</v>
      </c>
      <c r="D18" s="355">
        <f>+D11+D12+D13</f>
        <v>0</v>
      </c>
      <c r="E18" s="303"/>
      <c r="F18" s="303"/>
      <c r="G18" s="303"/>
      <c r="H18" s="303"/>
    </row>
    <row r="19" spans="1:8" ht="20.100000000000001" customHeight="1" x14ac:dyDescent="0.2">
      <c r="A19" s="303"/>
      <c r="B19" s="350" t="s">
        <v>197</v>
      </c>
      <c r="C19" s="293" t="e">
        <f>+(C11+C12+C13)/C14</f>
        <v>#DIV/0!</v>
      </c>
      <c r="D19" s="355" t="e">
        <f>+(D11+D12+D13)/D14</f>
        <v>#DIV/0!</v>
      </c>
      <c r="E19" s="303"/>
      <c r="F19" s="303"/>
      <c r="G19" s="303"/>
      <c r="H19" s="303"/>
    </row>
    <row r="20" spans="1:8" ht="20.100000000000001" customHeight="1" x14ac:dyDescent="0.2">
      <c r="A20" s="303"/>
      <c r="B20" s="351"/>
      <c r="C20" s="336"/>
      <c r="D20" s="344"/>
      <c r="E20" s="303"/>
      <c r="F20" s="303"/>
      <c r="G20" s="303"/>
      <c r="H20" s="303"/>
    </row>
    <row r="21" spans="1:8" x14ac:dyDescent="0.2">
      <c r="A21" s="303"/>
      <c r="B21" s="359" t="s">
        <v>203</v>
      </c>
      <c r="C21" s="334"/>
      <c r="D21" s="353"/>
      <c r="E21" s="303"/>
      <c r="F21" s="303"/>
      <c r="G21" s="303"/>
      <c r="H21" s="303"/>
    </row>
    <row r="22" spans="1:8" x14ac:dyDescent="0.2">
      <c r="A22" s="303"/>
      <c r="B22" s="342"/>
      <c r="C22" s="335"/>
      <c r="D22" s="341"/>
      <c r="E22" s="303"/>
      <c r="F22" s="303"/>
      <c r="G22" s="303"/>
      <c r="H22" s="303"/>
    </row>
    <row r="23" spans="1:8" x14ac:dyDescent="0.2">
      <c r="A23" s="303"/>
      <c r="B23" s="342"/>
      <c r="C23" s="335"/>
      <c r="D23" s="341"/>
      <c r="E23" s="303"/>
      <c r="F23" s="303"/>
      <c r="G23" s="303"/>
      <c r="H23" s="303"/>
    </row>
    <row r="24" spans="1:8" x14ac:dyDescent="0.2">
      <c r="A24" s="303"/>
      <c r="B24" s="342"/>
      <c r="C24" s="335"/>
      <c r="D24" s="341"/>
      <c r="E24" s="303"/>
      <c r="F24" s="303"/>
      <c r="G24" s="303"/>
      <c r="H24" s="303"/>
    </row>
    <row r="25" spans="1:8" ht="15.75" x14ac:dyDescent="0.25">
      <c r="A25" s="303"/>
      <c r="B25" s="356" t="s">
        <v>198</v>
      </c>
      <c r="C25" s="335"/>
      <c r="D25" s="341"/>
      <c r="E25" s="303"/>
      <c r="F25" s="303"/>
      <c r="G25" s="303"/>
      <c r="H25" s="303"/>
    </row>
    <row r="26" spans="1:8" ht="21" customHeight="1" x14ac:dyDescent="0.2">
      <c r="A26" s="303"/>
      <c r="B26" s="357" t="s">
        <v>199</v>
      </c>
      <c r="C26" s="552" t="s">
        <v>212</v>
      </c>
      <c r="D26" s="553"/>
      <c r="E26" s="303"/>
      <c r="F26" s="303"/>
      <c r="G26" s="303"/>
      <c r="H26" s="303"/>
    </row>
    <row r="27" spans="1:8" ht="29.25" customHeight="1" x14ac:dyDescent="0.2">
      <c r="A27" s="303"/>
      <c r="B27" s="357" t="s">
        <v>200</v>
      </c>
      <c r="C27" s="552" t="s">
        <v>213</v>
      </c>
      <c r="D27" s="553"/>
      <c r="E27" s="303"/>
      <c r="F27" s="303"/>
      <c r="G27" s="303"/>
      <c r="H27" s="303"/>
    </row>
    <row r="28" spans="1:8" ht="27.75" customHeight="1" x14ac:dyDescent="0.2">
      <c r="A28" s="303"/>
      <c r="B28" s="357" t="s">
        <v>201</v>
      </c>
      <c r="C28" s="552" t="s">
        <v>214</v>
      </c>
      <c r="D28" s="553"/>
      <c r="E28" s="303"/>
      <c r="F28" s="303"/>
      <c r="G28" s="303"/>
      <c r="H28" s="303"/>
    </row>
    <row r="29" spans="1:8" ht="28.5" customHeight="1" thickBot="1" x14ac:dyDescent="0.25">
      <c r="A29" s="303"/>
      <c r="B29" s="358" t="s">
        <v>202</v>
      </c>
      <c r="C29" s="554" t="s">
        <v>215</v>
      </c>
      <c r="D29" s="555"/>
      <c r="E29" s="303"/>
      <c r="F29" s="303"/>
      <c r="G29" s="303"/>
      <c r="H29" s="303"/>
    </row>
    <row r="30" spans="1:8" x14ac:dyDescent="0.2">
      <c r="A30" s="303"/>
      <c r="B30" s="303"/>
      <c r="C30" s="303"/>
      <c r="D30" s="303"/>
      <c r="E30" s="303"/>
      <c r="F30" s="303"/>
      <c r="G30" s="303"/>
      <c r="H30" s="303"/>
    </row>
    <row r="31" spans="1:8" x14ac:dyDescent="0.2">
      <c r="A31" s="303"/>
      <c r="B31" s="303"/>
      <c r="C31" s="303"/>
      <c r="D31" s="303"/>
      <c r="E31" s="303"/>
      <c r="F31" s="303"/>
      <c r="G31" s="303"/>
      <c r="H31" s="303"/>
    </row>
    <row r="32" spans="1:8" x14ac:dyDescent="0.2">
      <c r="A32" s="303"/>
      <c r="B32" s="303"/>
      <c r="C32" s="303"/>
      <c r="D32" s="303"/>
      <c r="E32" s="303"/>
      <c r="F32" s="303"/>
      <c r="G32" s="303"/>
      <c r="H32" s="303"/>
    </row>
    <row r="33" spans="1:8" x14ac:dyDescent="0.2">
      <c r="A33" s="303"/>
      <c r="B33" s="303"/>
      <c r="C33" s="303"/>
      <c r="D33" s="303"/>
      <c r="E33" s="303"/>
      <c r="F33" s="303"/>
      <c r="G33" s="303"/>
      <c r="H33" s="303"/>
    </row>
    <row r="34" spans="1:8" x14ac:dyDescent="0.2">
      <c r="A34" s="303"/>
      <c r="B34" s="303"/>
      <c r="C34" s="303"/>
      <c r="D34" s="303"/>
      <c r="E34" s="303"/>
      <c r="F34" s="303"/>
      <c r="G34" s="303"/>
      <c r="H34" s="303"/>
    </row>
    <row r="35" spans="1:8" x14ac:dyDescent="0.2">
      <c r="A35" s="303"/>
      <c r="B35" s="303"/>
      <c r="C35" s="303"/>
      <c r="D35" s="303"/>
      <c r="E35" s="303"/>
      <c r="F35" s="303"/>
    </row>
    <row r="36" spans="1:8" x14ac:dyDescent="0.2">
      <c r="A36" s="303"/>
      <c r="B36" s="303"/>
      <c r="C36" s="303"/>
      <c r="D36" s="303"/>
      <c r="E36" s="303"/>
      <c r="F36" s="303"/>
    </row>
    <row r="37" spans="1:8" x14ac:dyDescent="0.2">
      <c r="A37" s="303"/>
      <c r="B37" s="303"/>
      <c r="C37" s="303"/>
      <c r="D37" s="303"/>
      <c r="E37" s="303"/>
      <c r="F37" s="303"/>
    </row>
    <row r="38" spans="1:8" x14ac:dyDescent="0.2">
      <c r="A38" s="303"/>
      <c r="B38" s="303"/>
      <c r="C38" s="303"/>
      <c r="D38" s="303"/>
      <c r="E38" s="303"/>
      <c r="F38" s="303"/>
    </row>
    <row r="39" spans="1:8" x14ac:dyDescent="0.2">
      <c r="A39" s="303"/>
      <c r="B39" s="303"/>
      <c r="C39" s="303"/>
      <c r="D39" s="303"/>
      <c r="E39" s="303"/>
      <c r="F39" s="303"/>
    </row>
    <row r="40" spans="1:8" x14ac:dyDescent="0.2">
      <c r="B40" s="303"/>
      <c r="C40" s="303"/>
      <c r="D40" s="303"/>
      <c r="E40" s="303"/>
      <c r="F40" s="303"/>
    </row>
    <row r="41" spans="1:8" x14ac:dyDescent="0.2">
      <c r="A41" s="303"/>
    </row>
  </sheetData>
  <customSheetViews>
    <customSheetView guid="{B299B940-EC65-4207-8B81-1CE7EB41FA31}" showPageBreaks="1" printArea="1" topLeftCell="A19">
      <selection activeCell="B17" sqref="B17"/>
      <pageMargins left="0.69" right="0.25" top="0.89" bottom="1" header="0.5" footer="0.5"/>
      <pageSetup paperSize="9" orientation="portrait" r:id="rId1"/>
      <headerFooter alignWithMargins="0">
        <oddFooter>&amp;L&amp;"Arial,Italic"&amp;9Industry Development Grants
- MASTER Application Form @ 1 August 2008 (Appendix A)</oddFooter>
      </headerFooter>
    </customSheetView>
    <customSheetView guid="{AE9BA344-E06A-4E84-9973-08C86591878B}" topLeftCell="A19">
      <selection activeCell="G12" sqref="G12"/>
      <pageMargins left="0.69" right="0.25" top="0.89" bottom="1" header="0.5" footer="0.5"/>
      <pageSetup paperSize="9" orientation="portrait" r:id="rId2"/>
      <headerFooter alignWithMargins="0">
        <oddFooter>&amp;L&amp;"Arial,Italic"&amp;9Industry Development Grants
- MASTER Application Form @ 1 August 2008 (Appendix A)</oddFooter>
      </headerFooter>
    </customSheetView>
  </customSheetViews>
  <mergeCells count="4">
    <mergeCell ref="C26:D26"/>
    <mergeCell ref="C27:D27"/>
    <mergeCell ref="C28:D28"/>
    <mergeCell ref="C29:D29"/>
  </mergeCells>
  <phoneticPr fontId="2" type="noConversion"/>
  <pageMargins left="0.69" right="0.25" top="0.89" bottom="1" header="0.5" footer="0.5"/>
  <pageSetup paperSize="9" orientation="portrait" r:id="rId3"/>
  <headerFooter alignWithMargins="0">
    <oddFooter>&amp;L&amp;"Arial,Italic"&amp;9Industry Development Grants
- MASTER Application Form @ 1 August 2008 (Appendix A)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63"/>
  <sheetViews>
    <sheetView topLeftCell="A28" zoomScale="90" zoomScaleNormal="90" workbookViewId="0">
      <selection activeCell="B4" sqref="B4"/>
    </sheetView>
  </sheetViews>
  <sheetFormatPr defaultRowHeight="12.75" x14ac:dyDescent="0.2"/>
  <cols>
    <col min="1" max="1" width="24.28515625" customWidth="1"/>
    <col min="5" max="5" width="23.42578125" customWidth="1"/>
  </cols>
  <sheetData>
    <row r="1" spans="1:5" ht="39" customHeight="1" x14ac:dyDescent="0.4">
      <c r="A1" s="561" t="s">
        <v>63</v>
      </c>
      <c r="B1" s="562"/>
      <c r="C1" s="562"/>
      <c r="D1" s="562"/>
      <c r="E1" s="562"/>
    </row>
    <row r="2" spans="1:5" ht="30" customHeight="1" x14ac:dyDescent="0.3">
      <c r="A2" s="563" t="s">
        <v>32</v>
      </c>
      <c r="B2" s="564"/>
      <c r="C2" s="564"/>
      <c r="D2" s="564"/>
      <c r="E2" s="564"/>
    </row>
    <row r="3" spans="1:5" ht="20.100000000000001" customHeight="1" x14ac:dyDescent="0.25">
      <c r="A3" s="565"/>
      <c r="B3" s="564"/>
      <c r="C3" s="564"/>
      <c r="D3" s="564"/>
      <c r="E3" s="564"/>
    </row>
    <row r="4" spans="1:5" ht="30" customHeight="1" x14ac:dyDescent="0.25">
      <c r="A4" s="304" t="s">
        <v>140</v>
      </c>
      <c r="B4" s="321" t="s">
        <v>229</v>
      </c>
      <c r="C4" s="321"/>
      <c r="D4" s="321"/>
      <c r="E4" s="321"/>
    </row>
    <row r="5" spans="1:5" ht="30" customHeight="1" x14ac:dyDescent="0.25">
      <c r="A5" s="304" t="s">
        <v>230</v>
      </c>
      <c r="B5" s="322"/>
      <c r="C5" s="322"/>
      <c r="D5" s="322"/>
      <c r="E5" s="322"/>
    </row>
    <row r="6" spans="1:5" ht="30" customHeight="1" thickBot="1" x14ac:dyDescent="0.25">
      <c r="A6" s="559"/>
      <c r="B6" s="560"/>
      <c r="C6" s="560"/>
      <c r="D6" s="560"/>
      <c r="E6" s="560"/>
    </row>
    <row r="7" spans="1:5" ht="35.1" customHeight="1" x14ac:dyDescent="0.2">
      <c r="A7" s="566" t="s">
        <v>33</v>
      </c>
      <c r="B7" s="567"/>
      <c r="C7" s="567"/>
      <c r="D7" s="568"/>
      <c r="E7" s="271" t="s">
        <v>34</v>
      </c>
    </row>
    <row r="8" spans="1:5" ht="18" customHeight="1" thickBot="1" x14ac:dyDescent="0.3">
      <c r="A8" s="569"/>
      <c r="B8" s="570"/>
      <c r="C8" s="570"/>
      <c r="D8" s="571"/>
      <c r="E8" s="272" t="s">
        <v>75</v>
      </c>
    </row>
    <row r="9" spans="1:5" ht="18" customHeight="1" x14ac:dyDescent="0.25">
      <c r="A9" s="323"/>
      <c r="B9" s="324"/>
      <c r="C9" s="324"/>
      <c r="D9" s="325"/>
      <c r="E9" s="326"/>
    </row>
    <row r="10" spans="1:5" ht="18" customHeight="1" x14ac:dyDescent="0.2">
      <c r="A10" s="327" t="s">
        <v>205</v>
      </c>
      <c r="B10" s="328"/>
      <c r="C10" s="328"/>
      <c r="D10" s="329"/>
      <c r="E10" s="361" t="s">
        <v>228</v>
      </c>
    </row>
    <row r="11" spans="1:5" ht="18" customHeight="1" x14ac:dyDescent="0.2">
      <c r="A11" s="327" t="s">
        <v>142</v>
      </c>
      <c r="B11" s="328"/>
      <c r="C11" s="328"/>
      <c r="D11" s="329"/>
      <c r="E11" s="361" t="s">
        <v>228</v>
      </c>
    </row>
    <row r="12" spans="1:5" ht="18" customHeight="1" x14ac:dyDescent="0.2">
      <c r="A12" s="327" t="s">
        <v>143</v>
      </c>
      <c r="B12" s="328"/>
      <c r="C12" s="328"/>
      <c r="D12" s="329"/>
      <c r="E12" s="361" t="s">
        <v>228</v>
      </c>
    </row>
    <row r="13" spans="1:5" ht="18" customHeight="1" x14ac:dyDescent="0.2">
      <c r="A13" s="327" t="s">
        <v>144</v>
      </c>
      <c r="B13" s="328"/>
      <c r="C13" s="328"/>
      <c r="D13" s="329"/>
      <c r="E13" s="361" t="s">
        <v>228</v>
      </c>
    </row>
    <row r="14" spans="1:5" ht="18" customHeight="1" x14ac:dyDescent="0.2">
      <c r="A14" s="327" t="s">
        <v>145</v>
      </c>
      <c r="B14" s="328"/>
      <c r="C14" s="328"/>
      <c r="D14" s="329"/>
      <c r="E14" s="361" t="s">
        <v>228</v>
      </c>
    </row>
    <row r="15" spans="1:5" ht="18" customHeight="1" x14ac:dyDescent="0.2">
      <c r="A15" s="327" t="s">
        <v>226</v>
      </c>
      <c r="B15" s="328"/>
      <c r="C15" s="328"/>
      <c r="D15" s="329"/>
      <c r="E15" s="361" t="s">
        <v>228</v>
      </c>
    </row>
    <row r="16" spans="1:5" ht="18" customHeight="1" x14ac:dyDescent="0.2">
      <c r="A16" s="327" t="s">
        <v>146</v>
      </c>
      <c r="B16" s="328"/>
      <c r="C16" s="328"/>
      <c r="D16" s="329"/>
      <c r="E16" s="361" t="s">
        <v>228</v>
      </c>
    </row>
    <row r="17" spans="1:5" ht="18" customHeight="1" x14ac:dyDescent="0.2">
      <c r="A17" s="327" t="s">
        <v>217</v>
      </c>
      <c r="B17" s="328"/>
      <c r="C17" s="328"/>
      <c r="D17" s="329"/>
      <c r="E17" s="361" t="s">
        <v>228</v>
      </c>
    </row>
    <row r="18" spans="1:5" ht="18" customHeight="1" x14ac:dyDescent="0.2">
      <c r="A18" s="327" t="s">
        <v>232</v>
      </c>
      <c r="B18" s="328"/>
      <c r="C18" s="328"/>
      <c r="D18" s="329"/>
      <c r="E18" s="361">
        <f>'MASTER_Project Cost Breakdown'!D193</f>
        <v>0</v>
      </c>
    </row>
    <row r="19" spans="1:5" ht="18" customHeight="1" thickBot="1" x14ac:dyDescent="0.25">
      <c r="A19" s="330"/>
      <c r="B19" s="331"/>
      <c r="C19" s="331"/>
      <c r="D19" s="332"/>
      <c r="E19" s="361"/>
    </row>
    <row r="20" spans="1:5" ht="20.100000000000001" customHeight="1" thickBot="1" x14ac:dyDescent="0.25">
      <c r="A20" s="556" t="s">
        <v>147</v>
      </c>
      <c r="B20" s="557"/>
      <c r="C20" s="557"/>
      <c r="D20" s="558"/>
      <c r="E20" s="362">
        <f>SUM(E10:E19)</f>
        <v>0</v>
      </c>
    </row>
    <row r="21" spans="1:5" x14ac:dyDescent="0.2">
      <c r="A21" s="333"/>
      <c r="B21" s="333"/>
      <c r="C21" s="333"/>
      <c r="D21" s="333"/>
      <c r="E21" s="333"/>
    </row>
    <row r="22" spans="1:5" x14ac:dyDescent="0.2">
      <c r="A22" s="333"/>
      <c r="B22" s="333"/>
      <c r="C22" s="333"/>
      <c r="D22" s="333"/>
      <c r="E22" s="333"/>
    </row>
    <row r="23" spans="1:5" x14ac:dyDescent="0.2">
      <c r="A23" s="333"/>
      <c r="B23" s="333"/>
      <c r="C23" s="333"/>
      <c r="D23" s="333"/>
      <c r="E23" s="333"/>
    </row>
    <row r="24" spans="1:5" x14ac:dyDescent="0.2">
      <c r="A24" s="303"/>
      <c r="B24" s="303"/>
      <c r="C24" s="303"/>
      <c r="D24" s="303"/>
      <c r="E24" s="303"/>
    </row>
    <row r="25" spans="1:5" x14ac:dyDescent="0.2">
      <c r="A25" s="303"/>
      <c r="B25" s="303"/>
      <c r="C25" s="303"/>
      <c r="D25" s="303"/>
      <c r="E25" s="303"/>
    </row>
    <row r="26" spans="1:5" x14ac:dyDescent="0.2">
      <c r="A26" s="303"/>
      <c r="B26" s="303"/>
      <c r="C26" s="303"/>
      <c r="D26" s="303"/>
      <c r="E26" s="303"/>
    </row>
    <row r="27" spans="1:5" x14ac:dyDescent="0.2">
      <c r="A27" s="303"/>
      <c r="B27" s="303"/>
      <c r="C27" s="303"/>
      <c r="D27" s="303"/>
      <c r="E27" s="303"/>
    </row>
    <row r="28" spans="1:5" x14ac:dyDescent="0.2">
      <c r="A28" s="303"/>
      <c r="B28" s="303"/>
      <c r="C28" s="303"/>
      <c r="D28" s="303"/>
      <c r="E28" s="303"/>
    </row>
    <row r="29" spans="1:5" x14ac:dyDescent="0.2">
      <c r="A29" s="303"/>
      <c r="B29" s="303"/>
      <c r="C29" s="303"/>
      <c r="D29" s="303"/>
      <c r="E29" s="303"/>
    </row>
    <row r="30" spans="1:5" x14ac:dyDescent="0.2">
      <c r="A30" s="303"/>
      <c r="B30" s="303"/>
      <c r="C30" s="303"/>
      <c r="D30" s="303"/>
      <c r="E30" s="303"/>
    </row>
    <row r="31" spans="1:5" x14ac:dyDescent="0.2">
      <c r="A31" s="303"/>
      <c r="B31" s="303"/>
      <c r="C31" s="303"/>
      <c r="D31" s="303"/>
      <c r="E31" s="303"/>
    </row>
    <row r="32" spans="1:5" x14ac:dyDescent="0.2">
      <c r="A32" s="303"/>
      <c r="B32" s="303"/>
      <c r="C32" s="303"/>
      <c r="D32" s="303"/>
      <c r="E32" s="303"/>
    </row>
    <row r="33" spans="1:5" x14ac:dyDescent="0.2">
      <c r="A33" s="303"/>
      <c r="B33" s="303"/>
      <c r="C33" s="303"/>
      <c r="D33" s="303"/>
      <c r="E33" s="303"/>
    </row>
    <row r="34" spans="1:5" x14ac:dyDescent="0.2">
      <c r="A34" s="303"/>
      <c r="B34" s="303"/>
      <c r="C34" s="303"/>
      <c r="D34" s="303"/>
      <c r="E34" s="303"/>
    </row>
    <row r="35" spans="1:5" x14ac:dyDescent="0.2">
      <c r="A35" s="303"/>
      <c r="B35" s="303"/>
      <c r="C35" s="303"/>
      <c r="D35" s="303"/>
      <c r="E35" s="303"/>
    </row>
    <row r="36" spans="1:5" x14ac:dyDescent="0.2">
      <c r="A36" s="303"/>
      <c r="B36" s="303"/>
      <c r="C36" s="303"/>
      <c r="D36" s="303"/>
      <c r="E36" s="303"/>
    </row>
    <row r="37" spans="1:5" x14ac:dyDescent="0.2">
      <c r="A37" s="303"/>
      <c r="B37" s="303"/>
      <c r="C37" s="303"/>
      <c r="D37" s="303"/>
      <c r="E37" s="303"/>
    </row>
    <row r="38" spans="1:5" x14ac:dyDescent="0.2">
      <c r="A38" s="303"/>
      <c r="B38" s="303"/>
      <c r="C38" s="303"/>
      <c r="D38" s="303"/>
      <c r="E38" s="303"/>
    </row>
    <row r="39" spans="1:5" x14ac:dyDescent="0.2">
      <c r="A39" s="303"/>
      <c r="B39" s="303"/>
      <c r="C39" s="303"/>
      <c r="D39" s="303"/>
      <c r="E39" s="303"/>
    </row>
    <row r="40" spans="1:5" x14ac:dyDescent="0.2">
      <c r="A40" s="303"/>
      <c r="B40" s="303"/>
      <c r="C40" s="303"/>
      <c r="D40" s="303"/>
      <c r="E40" s="303"/>
    </row>
    <row r="41" spans="1:5" x14ac:dyDescent="0.2">
      <c r="A41" s="303"/>
      <c r="B41" s="303"/>
      <c r="C41" s="303"/>
      <c r="D41" s="303"/>
      <c r="E41" s="303"/>
    </row>
    <row r="42" spans="1:5" x14ac:dyDescent="0.2">
      <c r="A42" s="303"/>
      <c r="B42" s="303"/>
      <c r="C42" s="303"/>
      <c r="D42" s="303"/>
      <c r="E42" s="303"/>
    </row>
    <row r="43" spans="1:5" x14ac:dyDescent="0.2">
      <c r="A43" s="303"/>
      <c r="B43" s="303"/>
      <c r="C43" s="303"/>
      <c r="D43" s="303"/>
      <c r="E43" s="303"/>
    </row>
    <row r="44" spans="1:5" x14ac:dyDescent="0.2">
      <c r="A44" s="303"/>
      <c r="B44" s="303"/>
      <c r="C44" s="303"/>
      <c r="D44" s="303"/>
      <c r="E44" s="303"/>
    </row>
    <row r="45" spans="1:5" x14ac:dyDescent="0.2">
      <c r="A45" s="303"/>
      <c r="B45" s="303"/>
      <c r="C45" s="303"/>
      <c r="D45" s="303"/>
      <c r="E45" s="303"/>
    </row>
    <row r="46" spans="1:5" x14ac:dyDescent="0.2">
      <c r="A46" s="303"/>
      <c r="B46" s="303"/>
      <c r="C46" s="303"/>
      <c r="D46" s="303"/>
      <c r="E46" s="303"/>
    </row>
    <row r="47" spans="1:5" x14ac:dyDescent="0.2">
      <c r="A47" s="303"/>
      <c r="B47" s="303"/>
      <c r="C47" s="303"/>
      <c r="D47" s="303"/>
      <c r="E47" s="303"/>
    </row>
    <row r="48" spans="1:5" x14ac:dyDescent="0.2">
      <c r="A48" s="303"/>
      <c r="B48" s="303"/>
      <c r="C48" s="303"/>
      <c r="D48" s="303"/>
      <c r="E48" s="303"/>
    </row>
    <row r="49" spans="1:5" x14ac:dyDescent="0.2">
      <c r="A49" s="303"/>
      <c r="B49" s="303"/>
      <c r="C49" s="303"/>
      <c r="D49" s="303"/>
      <c r="E49" s="303"/>
    </row>
    <row r="50" spans="1:5" x14ac:dyDescent="0.2">
      <c r="A50" s="303"/>
      <c r="B50" s="303"/>
      <c r="C50" s="303"/>
      <c r="D50" s="303"/>
      <c r="E50" s="303"/>
    </row>
    <row r="51" spans="1:5" x14ac:dyDescent="0.2">
      <c r="A51" s="303"/>
      <c r="B51" s="303"/>
      <c r="C51" s="303"/>
      <c r="D51" s="303"/>
      <c r="E51" s="303"/>
    </row>
    <row r="52" spans="1:5" x14ac:dyDescent="0.2">
      <c r="A52" s="303"/>
      <c r="B52" s="303"/>
      <c r="C52" s="303"/>
      <c r="D52" s="303"/>
      <c r="E52" s="303"/>
    </row>
    <row r="53" spans="1:5" x14ac:dyDescent="0.2">
      <c r="A53" s="303"/>
      <c r="B53" s="303"/>
      <c r="C53" s="303"/>
      <c r="D53" s="303"/>
      <c r="E53" s="303"/>
    </row>
    <row r="54" spans="1:5" x14ac:dyDescent="0.2">
      <c r="A54" s="303"/>
      <c r="B54" s="303"/>
      <c r="C54" s="303"/>
      <c r="D54" s="303"/>
      <c r="E54" s="303"/>
    </row>
    <row r="55" spans="1:5" x14ac:dyDescent="0.2">
      <c r="A55" s="303"/>
      <c r="B55" s="303"/>
      <c r="C55" s="303"/>
      <c r="D55" s="303"/>
      <c r="E55" s="303"/>
    </row>
    <row r="56" spans="1:5" x14ac:dyDescent="0.2">
      <c r="A56" s="303"/>
      <c r="B56" s="303"/>
      <c r="C56" s="303"/>
      <c r="D56" s="303"/>
      <c r="E56" s="303"/>
    </row>
    <row r="57" spans="1:5" x14ac:dyDescent="0.2">
      <c r="A57" s="303"/>
      <c r="B57" s="303"/>
      <c r="C57" s="303"/>
      <c r="D57" s="303"/>
      <c r="E57" s="303"/>
    </row>
    <row r="58" spans="1:5" x14ac:dyDescent="0.2">
      <c r="A58" s="303"/>
      <c r="B58" s="303"/>
      <c r="C58" s="303"/>
      <c r="D58" s="303"/>
      <c r="E58" s="303"/>
    </row>
    <row r="59" spans="1:5" x14ac:dyDescent="0.2">
      <c r="A59" s="303"/>
      <c r="B59" s="303"/>
      <c r="C59" s="303"/>
      <c r="D59" s="303"/>
      <c r="E59" s="303"/>
    </row>
    <row r="60" spans="1:5" x14ac:dyDescent="0.2">
      <c r="A60" s="303"/>
      <c r="B60" s="303"/>
      <c r="C60" s="303"/>
      <c r="D60" s="303"/>
      <c r="E60" s="303"/>
    </row>
    <row r="61" spans="1:5" x14ac:dyDescent="0.2">
      <c r="A61" s="303"/>
      <c r="B61" s="303"/>
      <c r="C61" s="303"/>
      <c r="D61" s="303"/>
      <c r="E61" s="303"/>
    </row>
    <row r="62" spans="1:5" x14ac:dyDescent="0.2">
      <c r="A62" s="303"/>
      <c r="B62" s="303"/>
      <c r="C62" s="303"/>
      <c r="D62" s="303"/>
      <c r="E62" s="303"/>
    </row>
    <row r="63" spans="1:5" x14ac:dyDescent="0.2">
      <c r="A63" s="303"/>
      <c r="B63" s="303"/>
      <c r="C63" s="303"/>
      <c r="D63" s="303"/>
      <c r="E63" s="303"/>
    </row>
  </sheetData>
  <customSheetViews>
    <customSheetView guid="{B299B940-EC65-4207-8B81-1CE7EB41FA31}" scale="90" showPageBreaks="1" printArea="1" topLeftCell="A28">
      <selection activeCell="B4" sqref="B4"/>
      <pageMargins left="1.1000000000000001" right="0.43" top="0.96" bottom="1" header="0.5" footer="0.5"/>
      <pageSetup paperSize="9" orientation="portrait" r:id="rId1"/>
      <headerFooter alignWithMargins="0">
        <oddFooter>&amp;L&amp;"Verdana,Italic"&amp;8Industry Development Grants
- MASTER Application Form @ 1 August 2008</oddFooter>
      </headerFooter>
    </customSheetView>
    <customSheetView guid="{AE9BA344-E06A-4E84-9973-08C86591878B}" scale="90" topLeftCell="A7">
      <selection activeCell="B4" sqref="B4"/>
      <pageMargins left="1.1000000000000001" right="0.43" top="0.96" bottom="1" header="0.5" footer="0.5"/>
      <pageSetup paperSize="9" orientation="portrait" r:id="rId2"/>
      <headerFooter alignWithMargins="0">
        <oddFooter>&amp;L&amp;"Verdana,Italic"&amp;8Industry Development Grants
- MASTER Application Form @ 1 August 2008</oddFooter>
      </headerFooter>
    </customSheetView>
  </customSheetViews>
  <mergeCells count="6">
    <mergeCell ref="A20:D20"/>
    <mergeCell ref="A6:E6"/>
    <mergeCell ref="A1:E1"/>
    <mergeCell ref="A2:E2"/>
    <mergeCell ref="A3:E3"/>
    <mergeCell ref="A7:D8"/>
  </mergeCells>
  <phoneticPr fontId="2" type="noConversion"/>
  <pageMargins left="1.1000000000000001" right="0.43" top="0.96" bottom="1" header="0.5" footer="0.5"/>
  <pageSetup paperSize="9" orientation="portrait" r:id="rId3"/>
  <headerFooter alignWithMargins="0">
    <oddFooter>&amp;L&amp;"Verdana,Italic"&amp;8Industry Development Grants
- MASTER Application Form @ 1 August 2008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97"/>
  <sheetViews>
    <sheetView tabSelected="1" view="pageBreakPreview" topLeftCell="A133" zoomScale="70" zoomScaleNormal="80" zoomScaleSheetLayoutView="70" workbookViewId="0">
      <selection activeCell="G145" sqref="G145"/>
    </sheetView>
  </sheetViews>
  <sheetFormatPr defaultRowHeight="14.25" x14ac:dyDescent="0.2"/>
  <cols>
    <col min="1" max="1" width="7.140625" style="4" customWidth="1"/>
    <col min="2" max="2" width="41.7109375" style="4" customWidth="1"/>
    <col min="3" max="3" width="21.42578125" style="4" customWidth="1"/>
    <col min="4" max="4" width="22.42578125" style="4" customWidth="1"/>
    <col min="5" max="5" width="28.140625" style="4" customWidth="1"/>
    <col min="6" max="6" width="20.28515625" style="4" customWidth="1"/>
    <col min="7" max="7" width="20" style="4" customWidth="1"/>
    <col min="8" max="8" width="19.42578125" style="4" customWidth="1"/>
    <col min="9" max="9" width="12" style="4" customWidth="1"/>
    <col min="10" max="16384" width="9.140625" style="4"/>
  </cols>
  <sheetData>
    <row r="1" spans="1:7" ht="20.25" x14ac:dyDescent="0.3">
      <c r="A1" s="296" t="s">
        <v>76</v>
      </c>
      <c r="B1" s="297"/>
      <c r="C1" s="297"/>
      <c r="D1" s="297"/>
      <c r="E1" s="297"/>
      <c r="F1" s="298"/>
      <c r="G1" s="299"/>
    </row>
    <row r="2" spans="1:7" ht="15" x14ac:dyDescent="0.25">
      <c r="A2" s="454" t="s">
        <v>231</v>
      </c>
      <c r="B2" s="297"/>
      <c r="C2" s="298"/>
      <c r="D2" s="298"/>
      <c r="E2" s="297"/>
      <c r="F2" s="297"/>
      <c r="G2" s="297"/>
    </row>
    <row r="3" spans="1:7" ht="15.75" x14ac:dyDescent="0.25">
      <c r="A3" s="318" t="s">
        <v>211</v>
      </c>
      <c r="B3" s="301"/>
      <c r="C3" s="297"/>
      <c r="D3" s="301"/>
      <c r="E3" s="297"/>
      <c r="F3" s="297"/>
      <c r="G3" s="297"/>
    </row>
    <row r="4" spans="1:7" ht="15" thickBot="1" x14ac:dyDescent="0.25">
      <c r="A4" s="302" t="s">
        <v>39</v>
      </c>
      <c r="B4" s="301"/>
      <c r="C4" s="297"/>
      <c r="D4" s="301"/>
      <c r="E4" s="303"/>
      <c r="F4" s="297"/>
      <c r="G4" s="297"/>
    </row>
    <row r="5" spans="1:7" ht="30" x14ac:dyDescent="0.2">
      <c r="A5" s="590" t="s">
        <v>2</v>
      </c>
      <c r="B5" s="587" t="s">
        <v>0</v>
      </c>
      <c r="C5" s="587" t="s">
        <v>1</v>
      </c>
      <c r="D5" s="587" t="s">
        <v>141</v>
      </c>
      <c r="E5" s="363" t="s">
        <v>183</v>
      </c>
      <c r="F5" s="364" t="s">
        <v>41</v>
      </c>
      <c r="G5" s="365" t="s">
        <v>6</v>
      </c>
    </row>
    <row r="6" spans="1:7" ht="15" x14ac:dyDescent="0.2">
      <c r="A6" s="591"/>
      <c r="B6" s="603"/>
      <c r="C6" s="598"/>
      <c r="D6" s="601"/>
      <c r="E6" s="366" t="s">
        <v>75</v>
      </c>
      <c r="F6" s="367" t="s">
        <v>191</v>
      </c>
      <c r="G6" s="368" t="s">
        <v>75</v>
      </c>
    </row>
    <row r="7" spans="1:7" ht="15.75" thickBot="1" x14ac:dyDescent="0.25">
      <c r="A7" s="592"/>
      <c r="B7" s="604"/>
      <c r="C7" s="599"/>
      <c r="D7" s="602"/>
      <c r="E7" s="369" t="s">
        <v>9</v>
      </c>
      <c r="F7" s="370" t="s">
        <v>10</v>
      </c>
      <c r="G7" s="371" t="s">
        <v>11</v>
      </c>
    </row>
    <row r="8" spans="1:7" x14ac:dyDescent="0.2">
      <c r="A8" s="372">
        <v>1</v>
      </c>
      <c r="B8" s="373" t="s">
        <v>0</v>
      </c>
      <c r="C8" s="374"/>
      <c r="D8" s="375"/>
      <c r="E8" s="376"/>
      <c r="F8" s="377"/>
      <c r="G8" s="378">
        <f>+E8*F8</f>
        <v>0</v>
      </c>
    </row>
    <row r="9" spans="1:7" x14ac:dyDescent="0.2">
      <c r="A9" s="379">
        <v>2</v>
      </c>
      <c r="B9" s="380" t="s">
        <v>0</v>
      </c>
      <c r="C9" s="381"/>
      <c r="D9" s="382"/>
      <c r="E9" s="383"/>
      <c r="F9" s="382"/>
      <c r="G9" s="378">
        <f>+E9*F9</f>
        <v>0</v>
      </c>
    </row>
    <row r="10" spans="1:7" x14ac:dyDescent="0.2">
      <c r="A10" s="379">
        <v>3</v>
      </c>
      <c r="B10" s="380" t="s">
        <v>0</v>
      </c>
      <c r="C10" s="381"/>
      <c r="D10" s="382"/>
      <c r="E10" s="383"/>
      <c r="F10" s="384"/>
      <c r="G10" s="378">
        <f>+E10*F10</f>
        <v>0</v>
      </c>
    </row>
    <row r="11" spans="1:7" x14ac:dyDescent="0.2">
      <c r="A11" s="379">
        <v>4</v>
      </c>
      <c r="B11" s="380" t="s">
        <v>0</v>
      </c>
      <c r="C11" s="381"/>
      <c r="D11" s="382"/>
      <c r="E11" s="383"/>
      <c r="F11" s="384"/>
      <c r="G11" s="378">
        <f>+E11*F11</f>
        <v>0</v>
      </c>
    </row>
    <row r="12" spans="1:7" ht="15" thickBot="1" x14ac:dyDescent="0.25">
      <c r="A12" s="385">
        <v>5</v>
      </c>
      <c r="B12" s="386" t="s">
        <v>0</v>
      </c>
      <c r="C12" s="387"/>
      <c r="D12" s="388"/>
      <c r="E12" s="389"/>
      <c r="F12" s="384"/>
      <c r="G12" s="378">
        <f>+E12*F12</f>
        <v>0</v>
      </c>
    </row>
    <row r="13" spans="1:7" ht="15.75" thickBot="1" x14ac:dyDescent="0.3">
      <c r="A13" s="581" t="s">
        <v>189</v>
      </c>
      <c r="B13" s="582"/>
      <c r="C13" s="582"/>
      <c r="D13" s="582"/>
      <c r="E13" s="582"/>
      <c r="F13" s="583"/>
      <c r="G13" s="390">
        <f>SUM(G8:G12)</f>
        <v>0</v>
      </c>
    </row>
    <row r="14" spans="1:7" x14ac:dyDescent="0.2">
      <c r="A14" s="305" t="s">
        <v>182</v>
      </c>
      <c r="B14" s="306"/>
      <c r="C14" s="306"/>
      <c r="D14" s="306"/>
      <c r="E14" s="306"/>
      <c r="F14" s="297"/>
      <c r="G14" s="298"/>
    </row>
    <row r="15" spans="1:7" ht="15" x14ac:dyDescent="0.25">
      <c r="A15" s="307" t="s">
        <v>204</v>
      </c>
      <c r="B15" s="308"/>
      <c r="C15" s="308"/>
      <c r="D15" s="308"/>
      <c r="E15" s="309"/>
      <c r="F15" s="297"/>
      <c r="G15" s="298"/>
    </row>
    <row r="16" spans="1:7" ht="15" x14ac:dyDescent="0.25">
      <c r="A16" s="307"/>
      <c r="B16" s="308"/>
      <c r="C16" s="308"/>
      <c r="D16" s="308"/>
      <c r="E16" s="309"/>
      <c r="F16" s="297"/>
      <c r="G16" s="298"/>
    </row>
    <row r="17" spans="1:7" ht="15" x14ac:dyDescent="0.25">
      <c r="A17" s="310"/>
      <c r="B17" s="308"/>
      <c r="C17" s="308"/>
      <c r="D17" s="308"/>
      <c r="E17" s="298"/>
      <c r="F17" s="297"/>
      <c r="G17" s="298"/>
    </row>
    <row r="18" spans="1:7" ht="15.75" thickBot="1" x14ac:dyDescent="0.3">
      <c r="A18" s="302" t="s">
        <v>181</v>
      </c>
      <c r="B18" s="308"/>
      <c r="C18" s="308"/>
      <c r="D18" s="308"/>
      <c r="E18" s="303"/>
      <c r="F18" s="297"/>
      <c r="G18" s="298"/>
    </row>
    <row r="19" spans="1:7" ht="30" x14ac:dyDescent="0.2">
      <c r="A19" s="590" t="s">
        <v>2</v>
      </c>
      <c r="B19" s="587" t="s">
        <v>0</v>
      </c>
      <c r="C19" s="587" t="s">
        <v>1</v>
      </c>
      <c r="D19" s="587" t="s">
        <v>141</v>
      </c>
      <c r="E19" s="364" t="s">
        <v>183</v>
      </c>
      <c r="F19" s="364" t="s">
        <v>5</v>
      </c>
      <c r="G19" s="365" t="s">
        <v>6</v>
      </c>
    </row>
    <row r="20" spans="1:7" ht="15" x14ac:dyDescent="0.2">
      <c r="A20" s="591"/>
      <c r="B20" s="598"/>
      <c r="C20" s="598"/>
      <c r="D20" s="601"/>
      <c r="E20" s="367" t="s">
        <v>75</v>
      </c>
      <c r="F20" s="367" t="s">
        <v>191</v>
      </c>
      <c r="G20" s="368" t="s">
        <v>75</v>
      </c>
    </row>
    <row r="21" spans="1:7" ht="15.75" thickBot="1" x14ac:dyDescent="0.25">
      <c r="A21" s="592"/>
      <c r="B21" s="599"/>
      <c r="C21" s="599"/>
      <c r="D21" s="602"/>
      <c r="E21" s="370" t="s">
        <v>9</v>
      </c>
      <c r="F21" s="370" t="s">
        <v>10</v>
      </c>
      <c r="G21" s="371" t="s">
        <v>11</v>
      </c>
    </row>
    <row r="22" spans="1:7" x14ac:dyDescent="0.2">
      <c r="A22" s="372">
        <v>1</v>
      </c>
      <c r="B22" s="391" t="s">
        <v>0</v>
      </c>
      <c r="C22" s="392"/>
      <c r="D22" s="377"/>
      <c r="E22" s="393"/>
      <c r="F22" s="377"/>
      <c r="G22" s="378">
        <f>+E22*F22</f>
        <v>0</v>
      </c>
    </row>
    <row r="23" spans="1:7" x14ac:dyDescent="0.2">
      <c r="A23" s="379">
        <v>2</v>
      </c>
      <c r="B23" s="380" t="s">
        <v>0</v>
      </c>
      <c r="C23" s="394"/>
      <c r="D23" s="382"/>
      <c r="E23" s="395"/>
      <c r="F23" s="382"/>
      <c r="G23" s="396">
        <f>+E23*F23</f>
        <v>0</v>
      </c>
    </row>
    <row r="24" spans="1:7" x14ac:dyDescent="0.2">
      <c r="A24" s="379">
        <v>3</v>
      </c>
      <c r="B24" s="380" t="s">
        <v>0</v>
      </c>
      <c r="C24" s="394"/>
      <c r="D24" s="382"/>
      <c r="E24" s="395"/>
      <c r="F24" s="384"/>
      <c r="G24" s="397">
        <f>+E24*F24</f>
        <v>0</v>
      </c>
    </row>
    <row r="25" spans="1:7" x14ac:dyDescent="0.2">
      <c r="A25" s="379">
        <v>4</v>
      </c>
      <c r="B25" s="380" t="s">
        <v>0</v>
      </c>
      <c r="C25" s="394"/>
      <c r="D25" s="382"/>
      <c r="E25" s="395"/>
      <c r="F25" s="384"/>
      <c r="G25" s="397">
        <f>+E25*F25</f>
        <v>0</v>
      </c>
    </row>
    <row r="26" spans="1:7" ht="15" thickBot="1" x14ac:dyDescent="0.25">
      <c r="A26" s="385">
        <v>5</v>
      </c>
      <c r="B26" s="386" t="s">
        <v>0</v>
      </c>
      <c r="C26" s="398"/>
      <c r="D26" s="388"/>
      <c r="E26" s="399"/>
      <c r="F26" s="384"/>
      <c r="G26" s="397">
        <f>+E26*F26</f>
        <v>0</v>
      </c>
    </row>
    <row r="27" spans="1:7" ht="15.75" thickBot="1" x14ac:dyDescent="0.3">
      <c r="A27" s="581" t="s">
        <v>190</v>
      </c>
      <c r="B27" s="582"/>
      <c r="C27" s="582"/>
      <c r="D27" s="582"/>
      <c r="E27" s="582"/>
      <c r="F27" s="583"/>
      <c r="G27" s="400">
        <f>SUM(G22:G26)</f>
        <v>0</v>
      </c>
    </row>
    <row r="28" spans="1:7" x14ac:dyDescent="0.2">
      <c r="A28" s="305" t="s">
        <v>184</v>
      </c>
      <c r="B28" s="297"/>
      <c r="C28" s="306"/>
      <c r="D28" s="306"/>
      <c r="E28" s="306"/>
      <c r="F28" s="306"/>
      <c r="G28" s="298"/>
    </row>
    <row r="29" spans="1:7" ht="15" x14ac:dyDescent="0.25">
      <c r="A29" s="305" t="s">
        <v>206</v>
      </c>
      <c r="B29" s="308"/>
      <c r="C29" s="308"/>
      <c r="D29" s="308"/>
      <c r="E29" s="298"/>
      <c r="F29" s="297"/>
      <c r="G29" s="298"/>
    </row>
    <row r="30" spans="1:7" ht="15" x14ac:dyDescent="0.25">
      <c r="A30" s="305"/>
      <c r="B30" s="308"/>
      <c r="C30" s="308"/>
      <c r="D30" s="308"/>
      <c r="E30" s="298"/>
      <c r="F30" s="297"/>
      <c r="G30" s="298"/>
    </row>
    <row r="31" spans="1:7" ht="15" thickBot="1" x14ac:dyDescent="0.25">
      <c r="A31" s="300"/>
      <c r="B31" s="298"/>
      <c r="C31" s="298"/>
      <c r="D31" s="298"/>
      <c r="E31" s="298"/>
      <c r="F31" s="298"/>
      <c r="G31" s="297"/>
    </row>
    <row r="32" spans="1:7" ht="15.75" thickBot="1" x14ac:dyDescent="0.3">
      <c r="A32" s="581" t="s">
        <v>220</v>
      </c>
      <c r="B32" s="582"/>
      <c r="C32" s="582"/>
      <c r="D32" s="582"/>
      <c r="E32" s="582"/>
      <c r="F32" s="600"/>
      <c r="G32" s="401">
        <f>+G13+G27</f>
        <v>0</v>
      </c>
    </row>
    <row r="33" spans="1:7" x14ac:dyDescent="0.2">
      <c r="A33" s="300"/>
      <c r="B33" s="298"/>
      <c r="C33" s="298"/>
      <c r="D33" s="298"/>
      <c r="E33" s="298"/>
      <c r="F33" s="298"/>
      <c r="G33" s="297"/>
    </row>
    <row r="34" spans="1:7" ht="15" x14ac:dyDescent="0.25">
      <c r="A34" s="300"/>
      <c r="B34" s="310"/>
      <c r="C34" s="308"/>
      <c r="D34" s="308"/>
      <c r="E34" s="308"/>
      <c r="F34" s="298"/>
      <c r="G34" s="308"/>
    </row>
    <row r="35" spans="1:7" ht="16.5" thickBot="1" x14ac:dyDescent="0.3">
      <c r="A35" s="319" t="s">
        <v>14</v>
      </c>
      <c r="B35" s="297"/>
      <c r="C35" s="297"/>
      <c r="D35" s="298"/>
      <c r="E35" s="297"/>
      <c r="F35" s="298"/>
      <c r="G35" s="298"/>
    </row>
    <row r="36" spans="1:7" ht="45" x14ac:dyDescent="0.25">
      <c r="A36" s="590" t="s">
        <v>2</v>
      </c>
      <c r="B36" s="578" t="s">
        <v>15</v>
      </c>
      <c r="C36" s="578" t="s">
        <v>61</v>
      </c>
      <c r="D36" s="402" t="s">
        <v>222</v>
      </c>
      <c r="E36" s="364" t="s">
        <v>186</v>
      </c>
      <c r="F36" s="364" t="s">
        <v>207</v>
      </c>
      <c r="G36" s="365" t="s">
        <v>6</v>
      </c>
    </row>
    <row r="37" spans="1:7" ht="15" x14ac:dyDescent="0.2">
      <c r="A37" s="591"/>
      <c r="B37" s="579"/>
      <c r="C37" s="579"/>
      <c r="D37" s="403" t="s">
        <v>221</v>
      </c>
      <c r="E37" s="367" t="s">
        <v>75</v>
      </c>
      <c r="F37" s="367" t="s">
        <v>3</v>
      </c>
      <c r="G37" s="368" t="s">
        <v>75</v>
      </c>
    </row>
    <row r="38" spans="1:7" ht="15.75" thickBot="1" x14ac:dyDescent="0.25">
      <c r="A38" s="592"/>
      <c r="B38" s="580"/>
      <c r="C38" s="580"/>
      <c r="D38" s="404"/>
      <c r="E38" s="405" t="s">
        <v>9</v>
      </c>
      <c r="F38" s="370" t="s">
        <v>10</v>
      </c>
      <c r="G38" s="371" t="s">
        <v>21</v>
      </c>
    </row>
    <row r="39" spans="1:7" x14ac:dyDescent="0.2">
      <c r="A39" s="372">
        <v>1</v>
      </c>
      <c r="B39" s="391" t="s">
        <v>219</v>
      </c>
      <c r="C39" s="406" t="s">
        <v>3</v>
      </c>
      <c r="D39" s="406"/>
      <c r="E39" s="407"/>
      <c r="F39" s="377"/>
      <c r="G39" s="408">
        <f>+E39*F39</f>
        <v>0</v>
      </c>
    </row>
    <row r="40" spans="1:7" x14ac:dyDescent="0.2">
      <c r="A40" s="379">
        <v>2</v>
      </c>
      <c r="B40" s="391" t="s">
        <v>219</v>
      </c>
      <c r="C40" s="409"/>
      <c r="D40" s="409"/>
      <c r="E40" s="410"/>
      <c r="F40" s="382"/>
      <c r="G40" s="411">
        <f>+E40*F40</f>
        <v>0</v>
      </c>
    </row>
    <row r="41" spans="1:7" x14ac:dyDescent="0.2">
      <c r="A41" s="379">
        <v>3</v>
      </c>
      <c r="B41" s="391" t="s">
        <v>219</v>
      </c>
      <c r="C41" s="409"/>
      <c r="D41" s="409"/>
      <c r="E41" s="410"/>
      <c r="F41" s="382"/>
      <c r="G41" s="411">
        <f>+E41*F41</f>
        <v>0</v>
      </c>
    </row>
    <row r="42" spans="1:7" x14ac:dyDescent="0.2">
      <c r="A42" s="379">
        <v>4</v>
      </c>
      <c r="B42" s="391" t="s">
        <v>219</v>
      </c>
      <c r="C42" s="409"/>
      <c r="D42" s="409"/>
      <c r="E42" s="410"/>
      <c r="F42" s="382"/>
      <c r="G42" s="411">
        <f>+E42*F42</f>
        <v>0</v>
      </c>
    </row>
    <row r="43" spans="1:7" ht="15" thickBot="1" x14ac:dyDescent="0.25">
      <c r="A43" s="379">
        <v>5</v>
      </c>
      <c r="B43" s="391" t="s">
        <v>219</v>
      </c>
      <c r="C43" s="412"/>
      <c r="D43" s="412"/>
      <c r="E43" s="413"/>
      <c r="F43" s="414"/>
      <c r="G43" s="415">
        <f>+E43*F43</f>
        <v>0</v>
      </c>
    </row>
    <row r="44" spans="1:7" ht="15.75" thickBot="1" x14ac:dyDescent="0.3">
      <c r="A44" s="581" t="s">
        <v>16</v>
      </c>
      <c r="B44" s="582"/>
      <c r="C44" s="582"/>
      <c r="D44" s="582"/>
      <c r="E44" s="582"/>
      <c r="F44" s="583"/>
      <c r="G44" s="416">
        <f>SUM(G39:G43)</f>
        <v>0</v>
      </c>
    </row>
    <row r="45" spans="1:7" ht="15" x14ac:dyDescent="0.25">
      <c r="A45" s="311" t="s">
        <v>216</v>
      </c>
      <c r="B45" s="297"/>
      <c r="C45" s="308"/>
      <c r="D45" s="308"/>
      <c r="E45" s="303"/>
      <c r="F45" s="298"/>
      <c r="G45" s="298"/>
    </row>
    <row r="46" spans="1:7" ht="15" x14ac:dyDescent="0.25">
      <c r="A46" s="316" t="s">
        <v>188</v>
      </c>
      <c r="B46" s="298"/>
      <c r="C46" s="308"/>
      <c r="D46" s="308"/>
      <c r="E46" s="303"/>
      <c r="F46" s="298"/>
      <c r="G46" s="298"/>
    </row>
    <row r="47" spans="1:7" ht="15" x14ac:dyDescent="0.25">
      <c r="A47" s="316"/>
      <c r="B47" s="298"/>
      <c r="C47" s="308"/>
      <c r="D47" s="308"/>
      <c r="E47" s="303"/>
      <c r="F47" s="298"/>
      <c r="G47" s="298"/>
    </row>
    <row r="48" spans="1:7" ht="15" x14ac:dyDescent="0.25">
      <c r="A48" s="316"/>
      <c r="B48" s="298"/>
      <c r="C48" s="308"/>
      <c r="D48" s="308"/>
      <c r="E48" s="303"/>
      <c r="F48" s="298"/>
      <c r="G48" s="298"/>
    </row>
    <row r="49" spans="1:7" ht="15" x14ac:dyDescent="0.25">
      <c r="A49" s="311"/>
      <c r="B49" s="298"/>
      <c r="C49" s="308"/>
      <c r="D49" s="308"/>
      <c r="E49" s="308"/>
      <c r="F49" s="298"/>
      <c r="G49" s="298"/>
    </row>
    <row r="50" spans="1:7" ht="16.5" thickBot="1" x14ac:dyDescent="0.3">
      <c r="A50" s="318" t="s">
        <v>17</v>
      </c>
      <c r="B50" s="297"/>
      <c r="C50" s="303"/>
      <c r="D50" s="303"/>
      <c r="E50" s="298"/>
      <c r="F50" s="297"/>
      <c r="G50" s="297"/>
    </row>
    <row r="51" spans="1:7" ht="15" customHeight="1" x14ac:dyDescent="0.25">
      <c r="A51" s="590" t="s">
        <v>2</v>
      </c>
      <c r="B51" s="578" t="s">
        <v>15</v>
      </c>
      <c r="C51" s="578" t="s">
        <v>61</v>
      </c>
      <c r="D51" s="402" t="s">
        <v>222</v>
      </c>
      <c r="E51" s="483" t="s">
        <v>18</v>
      </c>
      <c r="F51" s="483" t="s">
        <v>19</v>
      </c>
      <c r="G51" s="365" t="s">
        <v>6</v>
      </c>
    </row>
    <row r="52" spans="1:7" ht="15" x14ac:dyDescent="0.2">
      <c r="A52" s="591"/>
      <c r="B52" s="579"/>
      <c r="C52" s="579"/>
      <c r="D52" s="403" t="s">
        <v>221</v>
      </c>
      <c r="E52" s="367" t="s">
        <v>75</v>
      </c>
      <c r="F52" s="367" t="s">
        <v>20</v>
      </c>
      <c r="G52" s="368" t="s">
        <v>75</v>
      </c>
    </row>
    <row r="53" spans="1:7" ht="15.75" thickBot="1" x14ac:dyDescent="0.25">
      <c r="A53" s="592"/>
      <c r="B53" s="580"/>
      <c r="C53" s="580"/>
      <c r="D53" s="484"/>
      <c r="E53" s="370" t="s">
        <v>9</v>
      </c>
      <c r="F53" s="370" t="s">
        <v>10</v>
      </c>
      <c r="G53" s="371" t="s">
        <v>21</v>
      </c>
    </row>
    <row r="54" spans="1:7" x14ac:dyDescent="0.2">
      <c r="A54" s="372">
        <v>1</v>
      </c>
      <c r="B54" s="391" t="s">
        <v>15</v>
      </c>
      <c r="C54" s="406"/>
      <c r="D54" s="406"/>
      <c r="E54" s="393"/>
      <c r="F54" s="377"/>
      <c r="G54" s="378">
        <f>+E54*F54</f>
        <v>0</v>
      </c>
    </row>
    <row r="55" spans="1:7" x14ac:dyDescent="0.2">
      <c r="A55" s="379">
        <v>2</v>
      </c>
      <c r="B55" s="380" t="s">
        <v>15</v>
      </c>
      <c r="C55" s="409"/>
      <c r="D55" s="409"/>
      <c r="E55" s="395"/>
      <c r="F55" s="382"/>
      <c r="G55" s="378">
        <f>+E55*F55</f>
        <v>0</v>
      </c>
    </row>
    <row r="56" spans="1:7" x14ac:dyDescent="0.2">
      <c r="A56" s="379">
        <v>3</v>
      </c>
      <c r="B56" s="380" t="s">
        <v>15</v>
      </c>
      <c r="C56" s="409"/>
      <c r="D56" s="409"/>
      <c r="E56" s="395"/>
      <c r="F56" s="382"/>
      <c r="G56" s="378">
        <f>+E56*F56</f>
        <v>0</v>
      </c>
    </row>
    <row r="57" spans="1:7" x14ac:dyDescent="0.2">
      <c r="A57" s="379">
        <v>4</v>
      </c>
      <c r="B57" s="380" t="s">
        <v>15</v>
      </c>
      <c r="C57" s="409"/>
      <c r="D57" s="409"/>
      <c r="E57" s="395"/>
      <c r="F57" s="382"/>
      <c r="G57" s="378">
        <f>+E57*F57</f>
        <v>0</v>
      </c>
    </row>
    <row r="58" spans="1:7" ht="15" thickBot="1" x14ac:dyDescent="0.25">
      <c r="A58" s="485">
        <v>5</v>
      </c>
      <c r="B58" s="432" t="s">
        <v>15</v>
      </c>
      <c r="C58" s="409"/>
      <c r="D58" s="409"/>
      <c r="E58" s="395"/>
      <c r="F58" s="382"/>
      <c r="G58" s="378">
        <f>+E58*F58</f>
        <v>0</v>
      </c>
    </row>
    <row r="59" spans="1:7" ht="15.75" thickBot="1" x14ac:dyDescent="0.3">
      <c r="A59" s="581" t="s">
        <v>22</v>
      </c>
      <c r="B59" s="582"/>
      <c r="C59" s="582"/>
      <c r="D59" s="582"/>
      <c r="E59" s="582"/>
      <c r="F59" s="583"/>
      <c r="G59" s="416">
        <f>SUM(G54:G58)</f>
        <v>0</v>
      </c>
    </row>
    <row r="60" spans="1:7" ht="15" x14ac:dyDescent="0.25">
      <c r="A60" s="486" t="s">
        <v>216</v>
      </c>
      <c r="B60" s="487"/>
      <c r="C60" s="488"/>
      <c r="D60" s="489"/>
      <c r="E60" s="489"/>
      <c r="F60" s="488"/>
      <c r="G60" s="488"/>
    </row>
    <row r="61" spans="1:7" ht="15" x14ac:dyDescent="0.25">
      <c r="A61" s="311" t="s">
        <v>173</v>
      </c>
      <c r="B61" s="312"/>
      <c r="C61" s="297"/>
      <c r="D61" s="308"/>
      <c r="E61" s="308"/>
      <c r="F61" s="297"/>
      <c r="G61" s="297"/>
    </row>
    <row r="62" spans="1:7" ht="15" x14ac:dyDescent="0.25">
      <c r="A62" s="311"/>
      <c r="B62" s="312"/>
      <c r="C62" s="297"/>
      <c r="D62" s="308"/>
      <c r="E62" s="308"/>
      <c r="F62" s="297"/>
      <c r="G62" s="297"/>
    </row>
    <row r="63" spans="1:7" ht="15" x14ac:dyDescent="0.25">
      <c r="A63" s="300"/>
      <c r="B63" s="312"/>
      <c r="C63" s="297"/>
      <c r="D63" s="308"/>
      <c r="E63" s="308"/>
      <c r="F63" s="297"/>
      <c r="G63" s="297"/>
    </row>
    <row r="64" spans="1:7" ht="16.5" thickBot="1" x14ac:dyDescent="0.3">
      <c r="A64" s="490" t="s">
        <v>23</v>
      </c>
      <c r="B64" s="488"/>
      <c r="C64" s="491"/>
      <c r="D64" s="491"/>
      <c r="E64" s="492"/>
      <c r="F64" s="488"/>
      <c r="G64" s="488"/>
    </row>
    <row r="65" spans="1:8" ht="15" customHeight="1" x14ac:dyDescent="0.25">
      <c r="A65" s="590" t="s">
        <v>2</v>
      </c>
      <c r="B65" s="587" t="s">
        <v>15</v>
      </c>
      <c r="C65" s="578" t="s">
        <v>61</v>
      </c>
      <c r="D65" s="402" t="s">
        <v>222</v>
      </c>
      <c r="E65" s="483" t="s">
        <v>18</v>
      </c>
      <c r="F65" s="483" t="s">
        <v>19</v>
      </c>
      <c r="G65" s="365" t="s">
        <v>6</v>
      </c>
      <c r="H65" s="5"/>
    </row>
    <row r="66" spans="1:8" ht="15" x14ac:dyDescent="0.2">
      <c r="A66" s="591"/>
      <c r="B66" s="588"/>
      <c r="C66" s="579"/>
      <c r="D66" s="403" t="s">
        <v>221</v>
      </c>
      <c r="E66" s="367" t="s">
        <v>75</v>
      </c>
      <c r="F66" s="367" t="s">
        <v>20</v>
      </c>
      <c r="G66" s="368" t="s">
        <v>75</v>
      </c>
      <c r="H66" s="5"/>
    </row>
    <row r="67" spans="1:8" ht="15.75" thickBot="1" x14ac:dyDescent="0.25">
      <c r="A67" s="592"/>
      <c r="B67" s="589"/>
      <c r="C67" s="580"/>
      <c r="D67" s="484"/>
      <c r="E67" s="370" t="s">
        <v>9</v>
      </c>
      <c r="F67" s="370" t="s">
        <v>10</v>
      </c>
      <c r="G67" s="371" t="s">
        <v>21</v>
      </c>
      <c r="H67" s="5"/>
    </row>
    <row r="68" spans="1:8" x14ac:dyDescent="0.2">
      <c r="A68" s="372">
        <v>1</v>
      </c>
      <c r="B68" s="374" t="s">
        <v>15</v>
      </c>
      <c r="C68" s="406"/>
      <c r="D68" s="406"/>
      <c r="E68" s="393"/>
      <c r="F68" s="377"/>
      <c r="G68" s="378">
        <f>+E68*F68</f>
        <v>0</v>
      </c>
    </row>
    <row r="69" spans="1:8" x14ac:dyDescent="0.2">
      <c r="A69" s="379">
        <v>2</v>
      </c>
      <c r="B69" s="381" t="s">
        <v>15</v>
      </c>
      <c r="C69" s="409"/>
      <c r="D69" s="409"/>
      <c r="E69" s="395"/>
      <c r="F69" s="382"/>
      <c r="G69" s="396">
        <f>+E69*F69</f>
        <v>0</v>
      </c>
    </row>
    <row r="70" spans="1:8" x14ac:dyDescent="0.2">
      <c r="A70" s="379">
        <v>3</v>
      </c>
      <c r="B70" s="381" t="s">
        <v>15</v>
      </c>
      <c r="C70" s="409"/>
      <c r="D70" s="409"/>
      <c r="E70" s="395"/>
      <c r="F70" s="382"/>
      <c r="G70" s="396">
        <f>+E70*F70</f>
        <v>0</v>
      </c>
    </row>
    <row r="71" spans="1:8" x14ac:dyDescent="0.2">
      <c r="A71" s="379">
        <v>4</v>
      </c>
      <c r="B71" s="381" t="s">
        <v>15</v>
      </c>
      <c r="C71" s="409"/>
      <c r="D71" s="409"/>
      <c r="E71" s="395"/>
      <c r="F71" s="382"/>
      <c r="G71" s="396">
        <f>+E71*F71</f>
        <v>0</v>
      </c>
    </row>
    <row r="72" spans="1:8" ht="15" thickBot="1" x14ac:dyDescent="0.25">
      <c r="A72" s="485">
        <v>5</v>
      </c>
      <c r="B72" s="493" t="s">
        <v>15</v>
      </c>
      <c r="C72" s="409"/>
      <c r="D72" s="409"/>
      <c r="E72" s="452"/>
      <c r="F72" s="384"/>
      <c r="G72" s="397">
        <f>+E72*F72</f>
        <v>0</v>
      </c>
    </row>
    <row r="73" spans="1:8" ht="15.75" thickBot="1" x14ac:dyDescent="0.3">
      <c r="A73" s="581" t="s">
        <v>24</v>
      </c>
      <c r="B73" s="582"/>
      <c r="C73" s="582"/>
      <c r="D73" s="582"/>
      <c r="E73" s="582"/>
      <c r="F73" s="583"/>
      <c r="G73" s="416">
        <f>SUM(G68:G72)</f>
        <v>0</v>
      </c>
    </row>
    <row r="74" spans="1:8" ht="15" x14ac:dyDescent="0.25">
      <c r="A74" s="486" t="s">
        <v>216</v>
      </c>
      <c r="B74" s="487"/>
      <c r="C74" s="489"/>
      <c r="D74" s="489"/>
      <c r="E74" s="489"/>
      <c r="F74" s="488"/>
      <c r="G74" s="488"/>
    </row>
    <row r="75" spans="1:8" ht="15" x14ac:dyDescent="0.25">
      <c r="A75" s="311"/>
      <c r="B75" s="312"/>
      <c r="C75" s="308"/>
      <c r="D75" s="308"/>
      <c r="E75" s="308"/>
      <c r="F75" s="297"/>
      <c r="G75" s="297"/>
    </row>
    <row r="76" spans="1:8" ht="15" x14ac:dyDescent="0.25">
      <c r="A76" s="311"/>
      <c r="B76" s="312"/>
      <c r="C76" s="308"/>
      <c r="D76" s="308"/>
      <c r="E76" s="308"/>
      <c r="F76" s="297"/>
      <c r="G76" s="297"/>
    </row>
    <row r="77" spans="1:8" ht="15" x14ac:dyDescent="0.25">
      <c r="A77" s="311"/>
      <c r="B77" s="312"/>
      <c r="C77" s="308"/>
      <c r="D77" s="308"/>
      <c r="E77" s="308"/>
      <c r="F77" s="297"/>
      <c r="G77" s="297"/>
    </row>
    <row r="78" spans="1:8" ht="16.5" thickBot="1" x14ac:dyDescent="0.3">
      <c r="A78" s="494" t="s">
        <v>25</v>
      </c>
      <c r="B78" s="495"/>
      <c r="C78" s="496"/>
      <c r="D78" s="495"/>
      <c r="E78" s="488"/>
      <c r="F78" s="488"/>
      <c r="G78" s="488"/>
    </row>
    <row r="79" spans="1:8" ht="15" customHeight="1" x14ac:dyDescent="0.25">
      <c r="A79" s="590" t="s">
        <v>2</v>
      </c>
      <c r="B79" s="578" t="s">
        <v>15</v>
      </c>
      <c r="C79" s="402" t="s">
        <v>222</v>
      </c>
      <c r="D79" s="483" t="s">
        <v>26</v>
      </c>
      <c r="E79" s="417" t="s">
        <v>19</v>
      </c>
      <c r="F79" s="418" t="s">
        <v>6</v>
      </c>
      <c r="G79" s="488"/>
    </row>
    <row r="80" spans="1:8" ht="15" x14ac:dyDescent="0.2">
      <c r="A80" s="591"/>
      <c r="B80" s="579"/>
      <c r="C80" s="403" t="s">
        <v>221</v>
      </c>
      <c r="D80" s="367" t="s">
        <v>75</v>
      </c>
      <c r="E80" s="419" t="s">
        <v>20</v>
      </c>
      <c r="F80" s="420" t="s">
        <v>75</v>
      </c>
      <c r="G80" s="488"/>
    </row>
    <row r="81" spans="1:7" ht="15.75" thickBot="1" x14ac:dyDescent="0.25">
      <c r="A81" s="592"/>
      <c r="B81" s="580"/>
      <c r="C81" s="484"/>
      <c r="D81" s="370" t="s">
        <v>9</v>
      </c>
      <c r="E81" s="421" t="s">
        <v>10</v>
      </c>
      <c r="F81" s="422" t="s">
        <v>21</v>
      </c>
      <c r="G81" s="497"/>
    </row>
    <row r="82" spans="1:7" x14ac:dyDescent="0.2">
      <c r="A82" s="441">
        <v>1</v>
      </c>
      <c r="B82" s="498" t="s">
        <v>15</v>
      </c>
      <c r="C82" s="406"/>
      <c r="D82" s="393"/>
      <c r="E82" s="443"/>
      <c r="F82" s="499">
        <f>+D82*E82</f>
        <v>0</v>
      </c>
      <c r="G82" s="497"/>
    </row>
    <row r="83" spans="1:7" x14ac:dyDescent="0.2">
      <c r="A83" s="444">
        <v>2</v>
      </c>
      <c r="B83" s="381" t="s">
        <v>15</v>
      </c>
      <c r="C83" s="409"/>
      <c r="D83" s="395"/>
      <c r="E83" s="429"/>
      <c r="F83" s="430">
        <f>+D83*E83</f>
        <v>0</v>
      </c>
      <c r="G83" s="497"/>
    </row>
    <row r="84" spans="1:7" x14ac:dyDescent="0.2">
      <c r="A84" s="444">
        <v>3</v>
      </c>
      <c r="B84" s="381" t="s">
        <v>15</v>
      </c>
      <c r="C84" s="409"/>
      <c r="D84" s="395"/>
      <c r="E84" s="429"/>
      <c r="F84" s="430">
        <f>+D84*E84</f>
        <v>0</v>
      </c>
      <c r="G84" s="497"/>
    </row>
    <row r="85" spans="1:7" x14ac:dyDescent="0.2">
      <c r="A85" s="444">
        <v>4</v>
      </c>
      <c r="B85" s="381" t="s">
        <v>15</v>
      </c>
      <c r="C85" s="409"/>
      <c r="D85" s="399"/>
      <c r="E85" s="447"/>
      <c r="F85" s="500">
        <f>+D85*E85</f>
        <v>0</v>
      </c>
      <c r="G85" s="497"/>
    </row>
    <row r="86" spans="1:7" ht="15.75" thickBot="1" x14ac:dyDescent="0.3">
      <c r="A86" s="444">
        <v>5</v>
      </c>
      <c r="B86" s="493" t="s">
        <v>15</v>
      </c>
      <c r="C86" s="409"/>
      <c r="D86" s="434"/>
      <c r="E86" s="435"/>
      <c r="F86" s="436">
        <f>+D86*E86</f>
        <v>0</v>
      </c>
      <c r="G86" s="501"/>
    </row>
    <row r="87" spans="1:7" ht="15.75" thickBot="1" x14ac:dyDescent="0.3">
      <c r="A87" s="581" t="s">
        <v>27</v>
      </c>
      <c r="B87" s="582"/>
      <c r="C87" s="582"/>
      <c r="D87" s="582"/>
      <c r="E87" s="583"/>
      <c r="F87" s="502">
        <f>SUM(F82:F86)</f>
        <v>0</v>
      </c>
      <c r="G87" s="488"/>
    </row>
    <row r="88" spans="1:7" ht="15" x14ac:dyDescent="0.25">
      <c r="A88" s="486" t="s">
        <v>216</v>
      </c>
      <c r="B88" s="503"/>
      <c r="C88" s="489"/>
      <c r="D88" s="489"/>
      <c r="E88" s="489"/>
      <c r="F88" s="488"/>
      <c r="G88" s="488"/>
    </row>
    <row r="89" spans="1:7" ht="15" x14ac:dyDescent="0.25">
      <c r="A89" s="311"/>
      <c r="B89" s="310"/>
      <c r="C89" s="308"/>
      <c r="D89" s="308"/>
      <c r="E89" s="308"/>
      <c r="F89" s="297"/>
      <c r="G89" s="297"/>
    </row>
    <row r="90" spans="1:7" ht="15" x14ac:dyDescent="0.25">
      <c r="A90" s="311"/>
      <c r="B90" s="310"/>
      <c r="C90" s="308"/>
      <c r="D90" s="308"/>
      <c r="E90" s="308"/>
      <c r="F90" s="297"/>
      <c r="G90" s="297"/>
    </row>
    <row r="91" spans="1:7" ht="15" x14ac:dyDescent="0.25">
      <c r="A91" s="300"/>
      <c r="B91" s="310"/>
      <c r="C91" s="308"/>
      <c r="D91" s="308"/>
      <c r="E91" s="308"/>
      <c r="F91" s="297"/>
      <c r="G91" s="297"/>
    </row>
    <row r="92" spans="1:7" ht="16.5" thickBot="1" x14ac:dyDescent="0.3">
      <c r="A92" s="320" t="s">
        <v>80</v>
      </c>
      <c r="B92" s="313"/>
      <c r="C92" s="313"/>
      <c r="D92" s="313"/>
      <c r="E92" s="297"/>
      <c r="F92" s="297"/>
      <c r="G92" s="297"/>
    </row>
    <row r="93" spans="1:7" ht="15" customHeight="1" x14ac:dyDescent="0.25">
      <c r="A93" s="590" t="s">
        <v>2</v>
      </c>
      <c r="B93" s="578" t="s">
        <v>15</v>
      </c>
      <c r="C93" s="402" t="s">
        <v>222</v>
      </c>
      <c r="D93" s="364" t="s">
        <v>26</v>
      </c>
      <c r="E93" s="417" t="s">
        <v>89</v>
      </c>
      <c r="F93" s="418" t="s">
        <v>6</v>
      </c>
      <c r="G93" s="298"/>
    </row>
    <row r="94" spans="1:7" ht="15" x14ac:dyDescent="0.2">
      <c r="A94" s="591"/>
      <c r="B94" s="579"/>
      <c r="C94" s="403" t="s">
        <v>221</v>
      </c>
      <c r="D94" s="367" t="s">
        <v>75</v>
      </c>
      <c r="E94" s="419" t="s">
        <v>8</v>
      </c>
      <c r="F94" s="420" t="s">
        <v>75</v>
      </c>
      <c r="G94" s="297"/>
    </row>
    <row r="95" spans="1:7" ht="15.75" thickBot="1" x14ac:dyDescent="0.25">
      <c r="A95" s="592"/>
      <c r="B95" s="580"/>
      <c r="C95" s="404"/>
      <c r="D95" s="370" t="s">
        <v>9</v>
      </c>
      <c r="E95" s="421" t="s">
        <v>10</v>
      </c>
      <c r="F95" s="422" t="s">
        <v>21</v>
      </c>
      <c r="G95" s="314"/>
    </row>
    <row r="96" spans="1:7" ht="15" x14ac:dyDescent="0.2">
      <c r="A96" s="423"/>
      <c r="B96" s="424"/>
      <c r="C96" s="425"/>
      <c r="D96" s="426"/>
      <c r="E96" s="427"/>
      <c r="F96" s="428"/>
      <c r="G96" s="314"/>
    </row>
    <row r="97" spans="1:9" x14ac:dyDescent="0.2">
      <c r="A97" s="584" t="s">
        <v>29</v>
      </c>
      <c r="B97" s="585"/>
      <c r="C97" s="585"/>
      <c r="D97" s="585"/>
      <c r="E97" s="585"/>
      <c r="F97" s="586"/>
      <c r="G97" s="314"/>
    </row>
    <row r="98" spans="1:9" x14ac:dyDescent="0.2">
      <c r="A98" s="379">
        <v>1</v>
      </c>
      <c r="B98" s="380" t="s">
        <v>15</v>
      </c>
      <c r="C98" s="409"/>
      <c r="D98" s="395"/>
      <c r="E98" s="429"/>
      <c r="F98" s="430">
        <f>+D98*E98</f>
        <v>0</v>
      </c>
      <c r="G98" s="297"/>
    </row>
    <row r="99" spans="1:9" x14ac:dyDescent="0.2">
      <c r="A99" s="379">
        <v>2</v>
      </c>
      <c r="B99" s="380" t="s">
        <v>15</v>
      </c>
      <c r="C99" s="409"/>
      <c r="D99" s="395"/>
      <c r="E99" s="429"/>
      <c r="F99" s="430">
        <f>+D99*E99</f>
        <v>0</v>
      </c>
      <c r="G99" s="297"/>
    </row>
    <row r="100" spans="1:9" x14ac:dyDescent="0.2">
      <c r="A100" s="584" t="s">
        <v>185</v>
      </c>
      <c r="B100" s="585"/>
      <c r="C100" s="585"/>
      <c r="D100" s="585"/>
      <c r="E100" s="585"/>
      <c r="F100" s="586"/>
      <c r="G100" s="297"/>
    </row>
    <row r="101" spans="1:9" x14ac:dyDescent="0.2">
      <c r="A101" s="379">
        <v>1</v>
      </c>
      <c r="B101" s="380" t="s">
        <v>15</v>
      </c>
      <c r="C101" s="409"/>
      <c r="D101" s="395"/>
      <c r="E101" s="429"/>
      <c r="F101" s="430">
        <f>+D101*E101</f>
        <v>0</v>
      </c>
      <c r="G101" s="297"/>
    </row>
    <row r="102" spans="1:9" ht="15" thickBot="1" x14ac:dyDescent="0.25">
      <c r="A102" s="431">
        <v>2</v>
      </c>
      <c r="B102" s="432" t="s">
        <v>15</v>
      </c>
      <c r="C102" s="433"/>
      <c r="D102" s="434"/>
      <c r="E102" s="435"/>
      <c r="F102" s="436">
        <f>+D102*E102</f>
        <v>0</v>
      </c>
      <c r="G102" s="297"/>
    </row>
    <row r="103" spans="1:9" ht="15.75" thickBot="1" x14ac:dyDescent="0.3">
      <c r="A103" s="581" t="s">
        <v>81</v>
      </c>
      <c r="B103" s="582"/>
      <c r="C103" s="582"/>
      <c r="D103" s="582"/>
      <c r="E103" s="583"/>
      <c r="F103" s="437">
        <f>SUM(F98:F102)</f>
        <v>0</v>
      </c>
      <c r="G103" s="297"/>
    </row>
    <row r="104" spans="1:9" ht="15" x14ac:dyDescent="0.25">
      <c r="A104" s="311" t="s">
        <v>176</v>
      </c>
      <c r="B104" s="310"/>
      <c r="C104" s="315"/>
      <c r="D104" s="315"/>
      <c r="E104" s="315"/>
      <c r="F104" s="298"/>
      <c r="G104" s="297"/>
    </row>
    <row r="105" spans="1:9" ht="15" x14ac:dyDescent="0.25">
      <c r="A105" s="311" t="s">
        <v>216</v>
      </c>
      <c r="B105" s="310"/>
      <c r="C105" s="306"/>
      <c r="D105" s="306"/>
      <c r="E105" s="306"/>
      <c r="F105" s="298"/>
      <c r="G105" s="297"/>
    </row>
    <row r="106" spans="1:9" ht="15" x14ac:dyDescent="0.25">
      <c r="A106" s="311"/>
      <c r="B106" s="310"/>
      <c r="C106" s="306"/>
      <c r="D106" s="306"/>
      <c r="E106" s="306"/>
      <c r="F106" s="298"/>
      <c r="G106" s="297"/>
    </row>
    <row r="107" spans="1:9" ht="15" x14ac:dyDescent="0.25">
      <c r="A107" s="311"/>
      <c r="B107" s="310"/>
      <c r="C107" s="306"/>
      <c r="D107" s="306"/>
      <c r="E107" s="306"/>
      <c r="F107" s="298"/>
      <c r="G107" s="297"/>
    </row>
    <row r="108" spans="1:9" ht="15" x14ac:dyDescent="0.25">
      <c r="A108" s="300"/>
      <c r="B108" s="310"/>
      <c r="C108" s="308"/>
      <c r="D108" s="308"/>
      <c r="E108" s="308"/>
      <c r="F108" s="297"/>
      <c r="G108" s="297"/>
    </row>
    <row r="109" spans="1:9" ht="16.5" thickBot="1" x14ac:dyDescent="0.3">
      <c r="A109" s="320" t="s">
        <v>64</v>
      </c>
      <c r="B109" s="313"/>
      <c r="C109" s="313"/>
      <c r="D109" s="313"/>
      <c r="E109" s="303"/>
      <c r="F109" s="297"/>
      <c r="G109" s="297"/>
    </row>
    <row r="110" spans="1:9" ht="45" customHeight="1" x14ac:dyDescent="0.25">
      <c r="A110" s="590" t="s">
        <v>2</v>
      </c>
      <c r="B110" s="587" t="s">
        <v>15</v>
      </c>
      <c r="C110" s="587" t="s">
        <v>58</v>
      </c>
      <c r="D110" s="438" t="s">
        <v>223</v>
      </c>
      <c r="E110" s="402" t="s">
        <v>222</v>
      </c>
      <c r="F110" s="364" t="s">
        <v>186</v>
      </c>
      <c r="G110" s="364" t="s">
        <v>187</v>
      </c>
      <c r="H110" s="365" t="s">
        <v>6</v>
      </c>
      <c r="I110" s="127" t="s">
        <v>3</v>
      </c>
    </row>
    <row r="111" spans="1:9" ht="15" x14ac:dyDescent="0.2">
      <c r="A111" s="591"/>
      <c r="B111" s="588"/>
      <c r="C111" s="596"/>
      <c r="D111" s="439" t="s">
        <v>224</v>
      </c>
      <c r="E111" s="403" t="s">
        <v>221</v>
      </c>
      <c r="F111" s="367" t="s">
        <v>75</v>
      </c>
      <c r="G111" s="367" t="s">
        <v>3</v>
      </c>
      <c r="H111" s="368" t="s">
        <v>75</v>
      </c>
    </row>
    <row r="112" spans="1:9" ht="15.75" thickBot="1" x14ac:dyDescent="0.25">
      <c r="A112" s="592"/>
      <c r="B112" s="589"/>
      <c r="C112" s="597"/>
      <c r="D112" s="440"/>
      <c r="E112" s="404"/>
      <c r="F112" s="405" t="s">
        <v>9</v>
      </c>
      <c r="G112" s="370" t="s">
        <v>10</v>
      </c>
      <c r="H112" s="371" t="s">
        <v>21</v>
      </c>
    </row>
    <row r="113" spans="1:8" x14ac:dyDescent="0.2">
      <c r="A113" s="441">
        <v>1</v>
      </c>
      <c r="B113" s="380" t="s">
        <v>174</v>
      </c>
      <c r="C113" s="442"/>
      <c r="D113" s="375"/>
      <c r="E113" s="443"/>
      <c r="F113" s="393"/>
      <c r="G113" s="377"/>
      <c r="H113" s="378">
        <f>+F113*G113</f>
        <v>0</v>
      </c>
    </row>
    <row r="114" spans="1:8" x14ac:dyDescent="0.2">
      <c r="A114" s="444">
        <v>2</v>
      </c>
      <c r="B114" s="381" t="s">
        <v>174</v>
      </c>
      <c r="C114" s="445"/>
      <c r="D114" s="382"/>
      <c r="E114" s="429"/>
      <c r="F114" s="395"/>
      <c r="G114" s="382"/>
      <c r="H114" s="396">
        <f>+F114*G114</f>
        <v>0</v>
      </c>
    </row>
    <row r="115" spans="1:8" x14ac:dyDescent="0.2">
      <c r="A115" s="444">
        <v>3</v>
      </c>
      <c r="B115" s="381" t="s">
        <v>174</v>
      </c>
      <c r="C115" s="445"/>
      <c r="D115" s="382"/>
      <c r="E115" s="429"/>
      <c r="F115" s="395"/>
      <c r="G115" s="382"/>
      <c r="H115" s="396">
        <f>+F115*G115</f>
        <v>0</v>
      </c>
    </row>
    <row r="116" spans="1:8" x14ac:dyDescent="0.2">
      <c r="A116" s="444">
        <v>4</v>
      </c>
      <c r="B116" s="381" t="s">
        <v>174</v>
      </c>
      <c r="C116" s="446"/>
      <c r="D116" s="414"/>
      <c r="E116" s="447"/>
      <c r="F116" s="399"/>
      <c r="G116" s="414"/>
      <c r="H116" s="448">
        <f>+F116*G116</f>
        <v>0</v>
      </c>
    </row>
    <row r="117" spans="1:8" ht="15" thickBot="1" x14ac:dyDescent="0.25">
      <c r="A117" s="444">
        <v>5</v>
      </c>
      <c r="B117" s="381" t="s">
        <v>174</v>
      </c>
      <c r="C117" s="449"/>
      <c r="D117" s="450"/>
      <c r="E117" s="451"/>
      <c r="F117" s="452"/>
      <c r="G117" s="384"/>
      <c r="H117" s="397">
        <f>+F117*G117</f>
        <v>0</v>
      </c>
    </row>
    <row r="118" spans="1:8" ht="15.75" thickBot="1" x14ac:dyDescent="0.3">
      <c r="A118" s="581" t="s">
        <v>79</v>
      </c>
      <c r="B118" s="582"/>
      <c r="C118" s="582"/>
      <c r="D118" s="582"/>
      <c r="E118" s="582"/>
      <c r="F118" s="582"/>
      <c r="G118" s="583"/>
      <c r="H118" s="453">
        <f>SUM(H113:H117)</f>
        <v>0</v>
      </c>
    </row>
    <row r="119" spans="1:8" ht="15" x14ac:dyDescent="0.25">
      <c r="A119" s="307" t="s">
        <v>175</v>
      </c>
      <c r="B119" s="297"/>
      <c r="C119" s="308"/>
      <c r="D119" s="308"/>
      <c r="E119" s="303"/>
      <c r="F119" s="298"/>
      <c r="G119" s="298"/>
    </row>
    <row r="120" spans="1:8" ht="15" x14ac:dyDescent="0.25">
      <c r="A120" s="311" t="s">
        <v>216</v>
      </c>
      <c r="B120" s="297"/>
      <c r="C120" s="308"/>
      <c r="D120" s="308"/>
      <c r="E120" s="303"/>
      <c r="F120" s="298"/>
      <c r="G120" s="298"/>
    </row>
    <row r="121" spans="1:8" ht="15" x14ac:dyDescent="0.25">
      <c r="A121" s="316" t="s">
        <v>188</v>
      </c>
      <c r="B121" s="298"/>
      <c r="C121" s="308"/>
      <c r="D121" s="308"/>
      <c r="E121" s="308"/>
      <c r="F121" s="298"/>
      <c r="G121" s="298"/>
    </row>
    <row r="122" spans="1:8" ht="15" x14ac:dyDescent="0.25">
      <c r="A122" s="316"/>
      <c r="B122" s="298"/>
      <c r="C122" s="308"/>
      <c r="D122" s="308"/>
      <c r="E122" s="308"/>
      <c r="F122" s="298"/>
      <c r="G122" s="298"/>
    </row>
    <row r="123" spans="1:8" ht="15" x14ac:dyDescent="0.25">
      <c r="A123" s="316"/>
      <c r="B123" s="298"/>
      <c r="C123" s="308"/>
      <c r="D123" s="308"/>
      <c r="E123" s="308"/>
      <c r="F123" s="298"/>
      <c r="G123" s="298"/>
    </row>
    <row r="124" spans="1:8" ht="15" x14ac:dyDescent="0.25">
      <c r="A124" s="316"/>
      <c r="B124" s="298"/>
      <c r="C124" s="308"/>
      <c r="D124" s="308"/>
      <c r="E124" s="308"/>
      <c r="F124" s="298"/>
      <c r="G124" s="298"/>
    </row>
    <row r="125" spans="1:8" ht="16.5" thickBot="1" x14ac:dyDescent="0.3">
      <c r="A125" s="320" t="s">
        <v>218</v>
      </c>
      <c r="B125" s="313"/>
      <c r="C125" s="303"/>
      <c r="D125" s="313"/>
      <c r="E125" s="297"/>
      <c r="F125" s="303"/>
      <c r="G125" s="298"/>
    </row>
    <row r="126" spans="1:8" ht="15" customHeight="1" x14ac:dyDescent="0.25">
      <c r="A126" s="575" t="s">
        <v>2</v>
      </c>
      <c r="B126" s="593" t="s">
        <v>15</v>
      </c>
      <c r="C126" s="455" t="s">
        <v>222</v>
      </c>
      <c r="D126" s="456" t="s">
        <v>26</v>
      </c>
      <c r="E126" s="456" t="s">
        <v>19</v>
      </c>
      <c r="F126" s="457" t="s">
        <v>6</v>
      </c>
      <c r="G126" s="298"/>
    </row>
    <row r="127" spans="1:8" ht="15" x14ac:dyDescent="0.2">
      <c r="A127" s="576"/>
      <c r="B127" s="594"/>
      <c r="C127" s="458" t="s">
        <v>221</v>
      </c>
      <c r="D127" s="459" t="s">
        <v>75</v>
      </c>
      <c r="E127" s="459" t="s">
        <v>20</v>
      </c>
      <c r="F127" s="460" t="s">
        <v>75</v>
      </c>
      <c r="G127" s="298"/>
    </row>
    <row r="128" spans="1:8" ht="15.75" thickBot="1" x14ac:dyDescent="0.25">
      <c r="A128" s="577"/>
      <c r="B128" s="595"/>
      <c r="C128" s="461"/>
      <c r="D128" s="462" t="s">
        <v>9</v>
      </c>
      <c r="E128" s="462" t="s">
        <v>10</v>
      </c>
      <c r="F128" s="463" t="s">
        <v>21</v>
      </c>
      <c r="G128" s="298"/>
    </row>
    <row r="129" spans="1:7" x14ac:dyDescent="0.2">
      <c r="A129" s="473">
        <v>1</v>
      </c>
      <c r="B129" s="464" t="s">
        <v>174</v>
      </c>
      <c r="C129" s="465"/>
      <c r="D129" s="476"/>
      <c r="E129" s="466"/>
      <c r="F129" s="467">
        <f>+D129*E129</f>
        <v>0</v>
      </c>
      <c r="G129" s="298"/>
    </row>
    <row r="130" spans="1:7" x14ac:dyDescent="0.2">
      <c r="A130" s="468">
        <v>2</v>
      </c>
      <c r="B130" s="469" t="s">
        <v>174</v>
      </c>
      <c r="C130" s="470"/>
      <c r="D130" s="477"/>
      <c r="E130" s="471"/>
      <c r="F130" s="467">
        <f>+D130*E130</f>
        <v>0</v>
      </c>
      <c r="G130" s="298"/>
    </row>
    <row r="131" spans="1:7" x14ac:dyDescent="0.2">
      <c r="A131" s="468">
        <v>3</v>
      </c>
      <c r="B131" s="469" t="s">
        <v>174</v>
      </c>
      <c r="C131" s="470"/>
      <c r="D131" s="477"/>
      <c r="E131" s="471"/>
      <c r="F131" s="472">
        <f>+D131*E131</f>
        <v>0</v>
      </c>
      <c r="G131" s="298"/>
    </row>
    <row r="132" spans="1:7" x14ac:dyDescent="0.2">
      <c r="A132" s="468">
        <v>4</v>
      </c>
      <c r="B132" s="469" t="s">
        <v>174</v>
      </c>
      <c r="C132" s="470"/>
      <c r="D132" s="477"/>
      <c r="E132" s="471"/>
      <c r="F132" s="472">
        <f>+D132*E132</f>
        <v>0</v>
      </c>
      <c r="G132" s="298"/>
    </row>
    <row r="133" spans="1:7" ht="15" thickBot="1" x14ac:dyDescent="0.25">
      <c r="A133" s="478">
        <v>5</v>
      </c>
      <c r="B133" s="479" t="s">
        <v>174</v>
      </c>
      <c r="C133" s="480"/>
      <c r="D133" s="481"/>
      <c r="E133" s="482"/>
      <c r="F133" s="475">
        <f>+D133*E133</f>
        <v>0</v>
      </c>
      <c r="G133" s="298"/>
    </row>
    <row r="134" spans="1:7" ht="15.75" thickBot="1" x14ac:dyDescent="0.3">
      <c r="A134" s="572" t="s">
        <v>90</v>
      </c>
      <c r="B134" s="573"/>
      <c r="C134" s="573"/>
      <c r="D134" s="573"/>
      <c r="E134" s="574"/>
      <c r="F134" s="474">
        <f>SUM(F129:F133)</f>
        <v>0</v>
      </c>
      <c r="G134" s="298"/>
    </row>
    <row r="135" spans="1:7" ht="15" x14ac:dyDescent="0.25">
      <c r="A135" s="311" t="s">
        <v>216</v>
      </c>
      <c r="B135" s="313"/>
      <c r="C135" s="298"/>
      <c r="D135" s="298"/>
      <c r="E135" s="297"/>
      <c r="F135" s="303"/>
      <c r="G135" s="298"/>
    </row>
    <row r="136" spans="1:7" ht="15" x14ac:dyDescent="0.25">
      <c r="A136" s="311"/>
      <c r="B136" s="313"/>
      <c r="C136" s="298"/>
      <c r="D136" s="298"/>
      <c r="E136" s="297"/>
      <c r="F136" s="303"/>
      <c r="G136" s="298"/>
    </row>
    <row r="137" spans="1:7" ht="15" x14ac:dyDescent="0.25">
      <c r="A137" s="131" t="s">
        <v>233</v>
      </c>
      <c r="B137" s="131"/>
      <c r="C137"/>
      <c r="D137" s="131"/>
      <c r="F137" s="303"/>
      <c r="G137" s="298"/>
    </row>
    <row r="138" spans="1:7" ht="15" x14ac:dyDescent="0.25">
      <c r="A138" s="131"/>
      <c r="B138" s="131"/>
      <c r="C138"/>
      <c r="D138" s="131"/>
      <c r="F138" s="303"/>
      <c r="G138" s="298"/>
    </row>
    <row r="139" spans="1:7" ht="21" thickBot="1" x14ac:dyDescent="0.35">
      <c r="A139" s="504" t="s">
        <v>251</v>
      </c>
      <c r="B139" s="505"/>
      <c r="C139" s="506"/>
      <c r="D139" s="507"/>
      <c r="E139" s="508"/>
      <c r="F139" s="303"/>
      <c r="G139" s="298"/>
    </row>
    <row r="140" spans="1:7" ht="15" x14ac:dyDescent="0.25">
      <c r="A140" s="509"/>
      <c r="B140" s="510"/>
      <c r="C140" s="510"/>
      <c r="D140" s="510"/>
      <c r="E140" s="537"/>
      <c r="F140" s="303"/>
      <c r="G140" s="298"/>
    </row>
    <row r="141" spans="1:7" ht="15" x14ac:dyDescent="0.2">
      <c r="A141" s="605" t="s">
        <v>2</v>
      </c>
      <c r="B141" s="608" t="s">
        <v>15</v>
      </c>
      <c r="C141" s="528" t="s">
        <v>26</v>
      </c>
      <c r="D141" s="528" t="s">
        <v>19</v>
      </c>
      <c r="E141" s="538" t="s">
        <v>234</v>
      </c>
      <c r="F141" s="303"/>
      <c r="G141" s="298"/>
    </row>
    <row r="142" spans="1:7" ht="15" x14ac:dyDescent="0.2">
      <c r="A142" s="606"/>
      <c r="B142" s="609"/>
      <c r="C142" s="528" t="s">
        <v>75</v>
      </c>
      <c r="D142" s="528" t="s">
        <v>20</v>
      </c>
      <c r="E142" s="538" t="s">
        <v>75</v>
      </c>
      <c r="F142" s="303"/>
      <c r="G142" s="298"/>
    </row>
    <row r="143" spans="1:7" ht="15.75" thickBot="1" x14ac:dyDescent="0.25">
      <c r="A143" s="607"/>
      <c r="B143" s="610"/>
      <c r="C143" s="511" t="s">
        <v>9</v>
      </c>
      <c r="D143" s="511" t="s">
        <v>10</v>
      </c>
      <c r="E143" s="539" t="s">
        <v>21</v>
      </c>
      <c r="F143" s="303"/>
      <c r="G143" s="298"/>
    </row>
    <row r="144" spans="1:7" ht="18" x14ac:dyDescent="0.25">
      <c r="A144" s="512" t="s">
        <v>235</v>
      </c>
      <c r="B144" s="5"/>
      <c r="C144" s="513"/>
      <c r="D144" s="131"/>
      <c r="E144" s="540"/>
      <c r="F144" s="303"/>
      <c r="G144" s="298"/>
    </row>
    <row r="145" spans="1:7" ht="42.75" x14ac:dyDescent="0.2">
      <c r="A145" s="514">
        <v>1</v>
      </c>
      <c r="B145" s="523" t="s">
        <v>248</v>
      </c>
      <c r="C145" s="525"/>
      <c r="D145" s="526"/>
      <c r="E145" s="541">
        <f>+C145*D145</f>
        <v>0</v>
      </c>
      <c r="F145" s="303"/>
      <c r="G145" s="298"/>
    </row>
    <row r="146" spans="1:7" x14ac:dyDescent="0.2">
      <c r="A146" s="40">
        <v>2</v>
      </c>
      <c r="B146" s="523" t="s">
        <v>174</v>
      </c>
      <c r="C146" s="525"/>
      <c r="D146" s="526"/>
      <c r="E146" s="541">
        <f>+C146*D146</f>
        <v>0</v>
      </c>
      <c r="F146" s="303"/>
      <c r="G146" s="298"/>
    </row>
    <row r="147" spans="1:7" x14ac:dyDescent="0.2">
      <c r="A147" s="40">
        <v>3</v>
      </c>
      <c r="B147" s="523" t="s">
        <v>174</v>
      </c>
      <c r="C147" s="525"/>
      <c r="D147" s="526"/>
      <c r="E147" s="541">
        <f>+C147*D147</f>
        <v>0</v>
      </c>
      <c r="F147" s="303"/>
      <c r="G147" s="298"/>
    </row>
    <row r="148" spans="1:7" x14ac:dyDescent="0.2">
      <c r="A148" s="40">
        <v>4</v>
      </c>
      <c r="B148" s="523" t="s">
        <v>174</v>
      </c>
      <c r="C148" s="525"/>
      <c r="D148" s="526"/>
      <c r="E148" s="541">
        <f>+C148*D148</f>
        <v>0</v>
      </c>
      <c r="F148" s="303"/>
      <c r="G148" s="298"/>
    </row>
    <row r="149" spans="1:7" x14ac:dyDescent="0.2">
      <c r="A149" s="40">
        <v>5</v>
      </c>
      <c r="B149" s="523" t="s">
        <v>174</v>
      </c>
      <c r="C149" s="525"/>
      <c r="D149" s="526"/>
      <c r="E149" s="541">
        <f>+C149*D149</f>
        <v>0</v>
      </c>
      <c r="F149" s="303"/>
      <c r="G149" s="298"/>
    </row>
    <row r="150" spans="1:7" ht="18" x14ac:dyDescent="0.25">
      <c r="A150" s="512" t="s">
        <v>236</v>
      </c>
      <c r="B150" s="515"/>
      <c r="C150" s="515"/>
      <c r="D150" s="5"/>
      <c r="E150" s="541"/>
      <c r="F150" s="303"/>
      <c r="G150" s="298"/>
    </row>
    <row r="151" spans="1:7" ht="42.75" x14ac:dyDescent="0.2">
      <c r="A151" s="514">
        <v>1</v>
      </c>
      <c r="B151" s="523" t="s">
        <v>248</v>
      </c>
      <c r="C151" s="525"/>
      <c r="D151" s="526"/>
      <c r="E151" s="541">
        <f>+C151*D151</f>
        <v>0</v>
      </c>
      <c r="F151" s="303"/>
      <c r="G151" s="298"/>
    </row>
    <row r="152" spans="1:7" x14ac:dyDescent="0.2">
      <c r="A152" s="40">
        <v>2</v>
      </c>
      <c r="B152" s="523" t="s">
        <v>174</v>
      </c>
      <c r="C152" s="525"/>
      <c r="D152" s="526"/>
      <c r="E152" s="541">
        <f>+C152*D152</f>
        <v>0</v>
      </c>
      <c r="F152" s="303"/>
      <c r="G152" s="298"/>
    </row>
    <row r="153" spans="1:7" x14ac:dyDescent="0.2">
      <c r="A153" s="40">
        <v>3</v>
      </c>
      <c r="B153" s="523" t="s">
        <v>174</v>
      </c>
      <c r="C153" s="525"/>
      <c r="D153" s="526"/>
      <c r="E153" s="541">
        <f>+C153*D153</f>
        <v>0</v>
      </c>
      <c r="F153" s="303"/>
      <c r="G153" s="298"/>
    </row>
    <row r="154" spans="1:7" x14ac:dyDescent="0.2">
      <c r="A154" s="40">
        <v>4</v>
      </c>
      <c r="B154" s="523" t="s">
        <v>174</v>
      </c>
      <c r="C154" s="525"/>
      <c r="D154" s="526"/>
      <c r="E154" s="541">
        <f>+C154*D154</f>
        <v>0</v>
      </c>
      <c r="F154" s="303"/>
      <c r="G154" s="298"/>
    </row>
    <row r="155" spans="1:7" ht="15" thickBot="1" x14ac:dyDescent="0.25">
      <c r="A155" s="44">
        <v>5</v>
      </c>
      <c r="B155" s="533" t="s">
        <v>174</v>
      </c>
      <c r="C155" s="534"/>
      <c r="D155" s="535"/>
      <c r="E155" s="542">
        <f>+C155*D155</f>
        <v>0</v>
      </c>
      <c r="F155" s="303"/>
      <c r="G155" s="298"/>
    </row>
    <row r="156" spans="1:7" ht="15.75" thickBot="1" x14ac:dyDescent="0.3">
      <c r="A156" s="614" t="s">
        <v>246</v>
      </c>
      <c r="B156" s="615"/>
      <c r="C156" s="615"/>
      <c r="D156" s="616"/>
      <c r="E156" s="536">
        <f>SUM(E145:E149,E151:E155)</f>
        <v>0</v>
      </c>
      <c r="F156" s="303"/>
      <c r="G156" s="298"/>
    </row>
    <row r="157" spans="1:7" ht="15" x14ac:dyDescent="0.25">
      <c r="A157" s="311" t="s">
        <v>216</v>
      </c>
      <c r="B157" s="313"/>
      <c r="C157" s="298"/>
      <c r="D157" s="298"/>
      <c r="E157" s="516"/>
      <c r="F157" s="303"/>
      <c r="G157" s="298"/>
    </row>
    <row r="158" spans="1:7" ht="15" x14ac:dyDescent="0.25">
      <c r="A158" s="311"/>
      <c r="B158" s="313"/>
      <c r="C158" s="298"/>
      <c r="D158" s="298"/>
      <c r="E158" s="516"/>
      <c r="F158" s="303"/>
      <c r="G158" s="298"/>
    </row>
    <row r="159" spans="1:7" ht="21" thickBot="1" x14ac:dyDescent="0.35">
      <c r="A159" s="504" t="s">
        <v>250</v>
      </c>
      <c r="B159" s="508"/>
      <c r="C159" s="551"/>
      <c r="D159" s="517"/>
      <c r="E159" s="517"/>
      <c r="F159" s="297"/>
      <c r="G159" s="297"/>
    </row>
    <row r="160" spans="1:7" ht="23.25" customHeight="1" x14ac:dyDescent="0.25">
      <c r="A160" s="509"/>
      <c r="B160" s="510"/>
      <c r="C160" s="510"/>
      <c r="D160" s="510"/>
      <c r="E160" s="537"/>
      <c r="F160" s="308"/>
      <c r="G160" s="297"/>
    </row>
    <row r="161" spans="1:7" ht="15" x14ac:dyDescent="0.2">
      <c r="A161" s="605" t="s">
        <v>2</v>
      </c>
      <c r="B161" s="608" t="s">
        <v>15</v>
      </c>
      <c r="C161" s="528" t="s">
        <v>26</v>
      </c>
      <c r="D161" s="528" t="s">
        <v>19</v>
      </c>
      <c r="E161" s="538" t="s">
        <v>234</v>
      </c>
      <c r="F161" s="297"/>
      <c r="G161" s="297"/>
    </row>
    <row r="162" spans="1:7" ht="15" x14ac:dyDescent="0.2">
      <c r="A162" s="606"/>
      <c r="B162" s="609"/>
      <c r="C162" s="528" t="s">
        <v>75</v>
      </c>
      <c r="D162" s="528" t="s">
        <v>20</v>
      </c>
      <c r="E162" s="538" t="s">
        <v>75</v>
      </c>
      <c r="F162" s="303"/>
      <c r="G162" s="298"/>
    </row>
    <row r="163" spans="1:7" ht="15.75" thickBot="1" x14ac:dyDescent="0.25">
      <c r="A163" s="607"/>
      <c r="B163" s="610"/>
      <c r="C163" s="511" t="s">
        <v>9</v>
      </c>
      <c r="D163" s="511" t="s">
        <v>10</v>
      </c>
      <c r="E163" s="539" t="s">
        <v>21</v>
      </c>
      <c r="F163" s="303"/>
      <c r="G163" s="298"/>
    </row>
    <row r="164" spans="1:7" ht="18" x14ac:dyDescent="0.25">
      <c r="A164" s="518" t="s">
        <v>237</v>
      </c>
      <c r="B164" s="519"/>
      <c r="C164" s="519"/>
      <c r="D164" s="518"/>
      <c r="E164" s="543"/>
      <c r="F164" s="303"/>
      <c r="G164" s="298"/>
    </row>
    <row r="165" spans="1:7" ht="42.75" x14ac:dyDescent="0.2">
      <c r="A165" s="514">
        <v>1</v>
      </c>
      <c r="B165" s="523" t="s">
        <v>248</v>
      </c>
      <c r="C165" s="525"/>
      <c r="D165" s="526"/>
      <c r="E165" s="541">
        <f>+C165*D165</f>
        <v>0</v>
      </c>
      <c r="F165" s="303"/>
      <c r="G165" s="298"/>
    </row>
    <row r="166" spans="1:7" x14ac:dyDescent="0.2">
      <c r="A166" s="40">
        <v>2</v>
      </c>
      <c r="B166" s="523" t="s">
        <v>174</v>
      </c>
      <c r="C166" s="525"/>
      <c r="D166" s="526"/>
      <c r="E166" s="541">
        <f>+C166*D166</f>
        <v>0</v>
      </c>
      <c r="F166" s="303"/>
      <c r="G166" s="298"/>
    </row>
    <row r="167" spans="1:7" x14ac:dyDescent="0.2">
      <c r="A167" s="40">
        <v>3</v>
      </c>
      <c r="B167" s="523" t="s">
        <v>174</v>
      </c>
      <c r="C167" s="525"/>
      <c r="D167" s="526"/>
      <c r="E167" s="541">
        <f>+C167*D167</f>
        <v>0</v>
      </c>
      <c r="F167" s="303"/>
      <c r="G167" s="298"/>
    </row>
    <row r="168" spans="1:7" x14ac:dyDescent="0.2">
      <c r="A168" s="40">
        <v>4</v>
      </c>
      <c r="B168" s="523" t="s">
        <v>174</v>
      </c>
      <c r="C168" s="525"/>
      <c r="D168" s="526"/>
      <c r="E168" s="541">
        <f>+C168*D168</f>
        <v>0</v>
      </c>
      <c r="F168" s="303"/>
      <c r="G168" s="298"/>
    </row>
    <row r="169" spans="1:7" x14ac:dyDescent="0.2">
      <c r="A169" s="40">
        <v>5</v>
      </c>
      <c r="B169" s="523" t="s">
        <v>174</v>
      </c>
      <c r="C169" s="525"/>
      <c r="D169" s="526"/>
      <c r="E169" s="541">
        <f>+C169*D169</f>
        <v>0</v>
      </c>
      <c r="F169" s="297"/>
      <c r="G169" s="297"/>
    </row>
    <row r="170" spans="1:7" ht="18" x14ac:dyDescent="0.25">
      <c r="A170" s="512" t="s">
        <v>239</v>
      </c>
      <c r="B170" s="512"/>
      <c r="C170" s="512"/>
      <c r="D170" s="520"/>
      <c r="E170" s="544"/>
      <c r="F170" s="303"/>
      <c r="G170" s="298"/>
    </row>
    <row r="171" spans="1:7" ht="42.75" x14ac:dyDescent="0.2">
      <c r="A171" s="514">
        <v>1</v>
      </c>
      <c r="B171" s="523" t="s">
        <v>248</v>
      </c>
      <c r="C171" s="525"/>
      <c r="D171" s="526"/>
      <c r="E171" s="541">
        <f>+C171*D171</f>
        <v>0</v>
      </c>
      <c r="F171" s="303"/>
      <c r="G171" s="298"/>
    </row>
    <row r="172" spans="1:7" x14ac:dyDescent="0.2">
      <c r="A172" s="40">
        <v>2</v>
      </c>
      <c r="B172" s="523" t="s">
        <v>174</v>
      </c>
      <c r="C172" s="525"/>
      <c r="D172" s="526"/>
      <c r="E172" s="545">
        <f>+C172*D172</f>
        <v>0</v>
      </c>
      <c r="F172" s="303"/>
      <c r="G172" s="298"/>
    </row>
    <row r="173" spans="1:7" x14ac:dyDescent="0.2">
      <c r="A173" s="40">
        <v>3</v>
      </c>
      <c r="B173" s="523" t="s">
        <v>174</v>
      </c>
      <c r="C173" s="525"/>
      <c r="D173" s="526"/>
      <c r="E173" s="541">
        <f>+C173*D173</f>
        <v>0</v>
      </c>
      <c r="F173" s="303"/>
      <c r="G173" s="298"/>
    </row>
    <row r="174" spans="1:7" x14ac:dyDescent="0.2">
      <c r="A174" s="40">
        <v>4</v>
      </c>
      <c r="B174" s="523" t="s">
        <v>174</v>
      </c>
      <c r="C174" s="525"/>
      <c r="D174" s="526"/>
      <c r="E174" s="541">
        <f>+C174*D174</f>
        <v>0</v>
      </c>
      <c r="F174" s="303"/>
      <c r="G174" s="298"/>
    </row>
    <row r="175" spans="1:7" ht="15" thickBot="1" x14ac:dyDescent="0.25">
      <c r="A175" s="529">
        <v>5</v>
      </c>
      <c r="B175" s="524" t="s">
        <v>174</v>
      </c>
      <c r="C175" s="525"/>
      <c r="D175" s="526"/>
      <c r="E175" s="546">
        <f>+C175*D175</f>
        <v>0</v>
      </c>
      <c r="F175" s="303"/>
      <c r="G175" s="298"/>
    </row>
    <row r="176" spans="1:7" ht="15.75" thickBot="1" x14ac:dyDescent="0.3">
      <c r="A176" s="614" t="s">
        <v>246</v>
      </c>
      <c r="B176" s="615"/>
      <c r="C176" s="615"/>
      <c r="D176" s="616"/>
      <c r="E176" s="536">
        <f>SUM(E165:E169,E171:E175)</f>
        <v>0</v>
      </c>
      <c r="F176" s="303"/>
      <c r="G176" s="298"/>
    </row>
    <row r="177" spans="1:7" x14ac:dyDescent="0.2">
      <c r="A177" s="311" t="s">
        <v>216</v>
      </c>
      <c r="F177" s="297"/>
      <c r="G177" s="297"/>
    </row>
    <row r="178" spans="1:7" x14ac:dyDescent="0.2">
      <c r="A178" s="311"/>
      <c r="F178" s="303"/>
      <c r="G178" s="298"/>
    </row>
    <row r="179" spans="1:7" ht="21" thickBot="1" x14ac:dyDescent="0.35">
      <c r="A179" s="504" t="s">
        <v>238</v>
      </c>
      <c r="B179" s="505"/>
      <c r="C179" s="506"/>
      <c r="D179" s="507"/>
      <c r="E179" s="508"/>
      <c r="F179" s="303"/>
      <c r="G179" s="298"/>
    </row>
    <row r="180" spans="1:7" ht="15" x14ac:dyDescent="0.25">
      <c r="A180" s="509"/>
      <c r="B180" s="510"/>
      <c r="C180" s="510"/>
      <c r="D180" s="510"/>
      <c r="E180" s="537"/>
      <c r="F180" s="303"/>
      <c r="G180" s="298"/>
    </row>
    <row r="181" spans="1:7" ht="15" x14ac:dyDescent="0.2">
      <c r="A181" s="605" t="s">
        <v>2</v>
      </c>
      <c r="B181" s="608" t="s">
        <v>15</v>
      </c>
      <c r="C181" s="528" t="s">
        <v>26</v>
      </c>
      <c r="D181" s="528" t="s">
        <v>19</v>
      </c>
      <c r="E181" s="538" t="s">
        <v>234</v>
      </c>
      <c r="F181" s="303"/>
      <c r="G181" s="298"/>
    </row>
    <row r="182" spans="1:7" ht="15" x14ac:dyDescent="0.2">
      <c r="A182" s="606"/>
      <c r="B182" s="609"/>
      <c r="C182" s="528" t="s">
        <v>75</v>
      </c>
      <c r="D182" s="528" t="s">
        <v>20</v>
      </c>
      <c r="E182" s="538" t="s">
        <v>75</v>
      </c>
      <c r="F182" s="303"/>
      <c r="G182" s="298"/>
    </row>
    <row r="183" spans="1:7" ht="15.75" thickBot="1" x14ac:dyDescent="0.25">
      <c r="A183" s="607"/>
      <c r="B183" s="610"/>
      <c r="C183" s="511" t="s">
        <v>9</v>
      </c>
      <c r="D183" s="511" t="s">
        <v>10</v>
      </c>
      <c r="E183" s="539" t="s">
        <v>21</v>
      </c>
      <c r="F183" s="303"/>
      <c r="G183" s="298"/>
    </row>
    <row r="184" spans="1:7" ht="18" x14ac:dyDescent="0.25">
      <c r="A184" s="512" t="s">
        <v>244</v>
      </c>
      <c r="B184" s="519"/>
      <c r="C184" s="519"/>
      <c r="D184" s="519"/>
      <c r="E184" s="543"/>
      <c r="F184" s="303"/>
      <c r="G184" s="298"/>
    </row>
    <row r="185" spans="1:7" ht="42.75" x14ac:dyDescent="0.2">
      <c r="A185" s="514">
        <v>1</v>
      </c>
      <c r="B185" s="523" t="s">
        <v>240</v>
      </c>
      <c r="C185" s="522"/>
      <c r="D185" s="522"/>
      <c r="E185" s="541">
        <f>+C185*D185</f>
        <v>0</v>
      </c>
      <c r="F185" s="303"/>
      <c r="G185" s="298"/>
    </row>
    <row r="186" spans="1:7" ht="42.75" x14ac:dyDescent="0.2">
      <c r="A186" s="514">
        <v>2</v>
      </c>
      <c r="B186" s="523" t="s">
        <v>242</v>
      </c>
      <c r="C186" s="522"/>
      <c r="D186" s="522"/>
      <c r="E186" s="541">
        <f>+C186*D186</f>
        <v>0</v>
      </c>
      <c r="F186" s="303"/>
      <c r="G186" s="298"/>
    </row>
    <row r="187" spans="1:7" ht="18" x14ac:dyDescent="0.25">
      <c r="A187" s="512" t="s">
        <v>245</v>
      </c>
      <c r="B187" s="523"/>
      <c r="C187" s="521"/>
      <c r="D187" s="521"/>
      <c r="E187" s="541"/>
      <c r="F187" s="303"/>
      <c r="G187" s="298"/>
    </row>
    <row r="188" spans="1:7" ht="42.75" x14ac:dyDescent="0.2">
      <c r="A188" s="514">
        <v>1</v>
      </c>
      <c r="B188" s="523" t="s">
        <v>241</v>
      </c>
      <c r="C188" s="522"/>
      <c r="D188" s="522"/>
      <c r="E188" s="541">
        <f t="shared" ref="E188" si="0">+C188*D188</f>
        <v>0</v>
      </c>
      <c r="F188" s="303"/>
      <c r="G188" s="298"/>
    </row>
    <row r="189" spans="1:7" ht="43.5" thickBot="1" x14ac:dyDescent="0.25">
      <c r="A189" s="530">
        <v>2</v>
      </c>
      <c r="B189" s="531" t="s">
        <v>243</v>
      </c>
      <c r="C189" s="532"/>
      <c r="D189" s="532"/>
      <c r="E189" s="547">
        <f>+C189*D189</f>
        <v>0</v>
      </c>
      <c r="F189" s="303"/>
      <c r="G189" s="298"/>
    </row>
    <row r="190" spans="1:7" ht="15.75" thickBot="1" x14ac:dyDescent="0.3">
      <c r="A190" s="611" t="s">
        <v>246</v>
      </c>
      <c r="B190" s="612"/>
      <c r="C190" s="612"/>
      <c r="D190" s="613"/>
      <c r="E190" s="548">
        <f>SUM(E185:E189)</f>
        <v>0</v>
      </c>
      <c r="F190" s="303"/>
      <c r="G190" s="298"/>
    </row>
    <row r="191" spans="1:7" ht="15" x14ac:dyDescent="0.25">
      <c r="A191" s="311" t="s">
        <v>216</v>
      </c>
      <c r="B191" s="313"/>
      <c r="C191" s="298"/>
      <c r="D191" s="298"/>
      <c r="E191" s="516"/>
      <c r="F191" s="303"/>
      <c r="G191" s="298"/>
    </row>
    <row r="192" spans="1:7" ht="15.75" thickBot="1" x14ac:dyDescent="0.3">
      <c r="A192" s="300"/>
      <c r="B192" s="310"/>
      <c r="C192" s="308"/>
      <c r="D192" s="308"/>
      <c r="E192" s="308"/>
      <c r="F192" s="303"/>
      <c r="G192" s="298"/>
    </row>
    <row r="193" spans="1:7" ht="16.5" thickBot="1" x14ac:dyDescent="0.25">
      <c r="A193" s="527" t="s">
        <v>247</v>
      </c>
      <c r="B193" s="270"/>
      <c r="C193" s="549"/>
      <c r="D193" s="550">
        <f>+G32+G44+G59+G73+F87+F103+H118+F134+E156+E176+E190</f>
        <v>0</v>
      </c>
      <c r="E193" s="306"/>
      <c r="F193" s="303"/>
      <c r="G193" s="298"/>
    </row>
    <row r="194" spans="1:7" x14ac:dyDescent="0.2">
      <c r="A194" s="300"/>
      <c r="B194" s="297"/>
      <c r="C194" s="297"/>
      <c r="D194" s="297"/>
      <c r="E194" s="297"/>
      <c r="F194" s="303"/>
      <c r="G194" s="298"/>
    </row>
    <row r="195" spans="1:7" x14ac:dyDescent="0.2">
      <c r="A195" s="300"/>
      <c r="B195" s="360" t="s">
        <v>56</v>
      </c>
      <c r="C195" s="297"/>
      <c r="D195" s="297"/>
      <c r="E195" s="297"/>
      <c r="F195" s="303"/>
      <c r="G195" s="298"/>
    </row>
    <row r="196" spans="1:7" x14ac:dyDescent="0.2">
      <c r="A196" s="300"/>
      <c r="B196" s="317" t="s">
        <v>82</v>
      </c>
      <c r="C196" s="297"/>
      <c r="D196" s="297"/>
      <c r="E196" s="297"/>
      <c r="F196" s="297"/>
      <c r="G196" s="297"/>
    </row>
    <row r="197" spans="1:7" x14ac:dyDescent="0.2">
      <c r="A197" s="300"/>
      <c r="B197" s="311" t="s">
        <v>216</v>
      </c>
      <c r="C197" s="297"/>
      <c r="D197" s="297"/>
      <c r="E197" s="297"/>
    </row>
  </sheetData>
  <customSheetViews>
    <customSheetView guid="{B299B940-EC65-4207-8B81-1CE7EB41FA31}" scale="70" showPageBreaks="1" printArea="1" view="pageBreakPreview" topLeftCell="A133">
      <selection activeCell="G145" sqref="G145"/>
      <rowBreaks count="2" manualBreakCount="2">
        <brk id="89" max="7" man="1"/>
        <brk id="178" max="7" man="1"/>
      </rowBreaks>
      <pageMargins left="0.43" right="0.12" top="0.26" bottom="0.36" header="0.16" footer="0.18"/>
      <pageSetup paperSize="9" scale="54" orientation="portrait" r:id="rId1"/>
      <headerFooter alignWithMargins="0">
        <oddFooter>&amp;L&amp;"Verdana,Italic"&amp;8Industry Development Grants
- MASTER Application Form @ 1 August 2008&amp;R&amp;"Verdana,Italic"Page &amp;P of &amp;N</oddFooter>
      </headerFooter>
    </customSheetView>
    <customSheetView guid="{AE9BA344-E06A-4E84-9973-08C86591878B}" scale="70" showPageBreaks="1" printArea="1" view="pageBreakPreview" topLeftCell="A184">
      <selection activeCell="G149" sqref="G149"/>
      <rowBreaks count="2" manualBreakCount="2">
        <brk id="89" max="7" man="1"/>
        <brk id="178" max="7" man="1"/>
      </rowBreaks>
      <pageMargins left="0.43" right="0.12" top="0.26" bottom="0.36" header="0.16" footer="0.18"/>
      <pageSetup paperSize="9" scale="54" orientation="portrait" r:id="rId2"/>
      <headerFooter alignWithMargins="0">
        <oddFooter>&amp;L&amp;"Verdana,Italic"&amp;8Industry Development Grants
- MASTER Application Form @ 1 August 2008&amp;R&amp;"Verdana,Italic"Page &amp;P of &amp;N</oddFooter>
      </headerFooter>
    </customSheetView>
  </customSheetViews>
  <mergeCells count="47">
    <mergeCell ref="A176:D176"/>
    <mergeCell ref="A141:A143"/>
    <mergeCell ref="B141:B143"/>
    <mergeCell ref="A156:D156"/>
    <mergeCell ref="A161:A163"/>
    <mergeCell ref="B161:B163"/>
    <mergeCell ref="A181:A183"/>
    <mergeCell ref="B181:B183"/>
    <mergeCell ref="A190:D190"/>
    <mergeCell ref="A13:F13"/>
    <mergeCell ref="A27:F27"/>
    <mergeCell ref="A87:E87"/>
    <mergeCell ref="C36:C38"/>
    <mergeCell ref="C51:C53"/>
    <mergeCell ref="A59:F59"/>
    <mergeCell ref="C65:C67"/>
    <mergeCell ref="A51:A53"/>
    <mergeCell ref="A44:F44"/>
    <mergeCell ref="A65:A67"/>
    <mergeCell ref="B65:B67"/>
    <mergeCell ref="A79:A81"/>
    <mergeCell ref="B79:B81"/>
    <mergeCell ref="A5:A7"/>
    <mergeCell ref="A19:A21"/>
    <mergeCell ref="B19:B21"/>
    <mergeCell ref="A36:A38"/>
    <mergeCell ref="B36:B38"/>
    <mergeCell ref="A32:F32"/>
    <mergeCell ref="C5:C7"/>
    <mergeCell ref="C19:C21"/>
    <mergeCell ref="D19:D21"/>
    <mergeCell ref="B5:B7"/>
    <mergeCell ref="D5:D7"/>
    <mergeCell ref="A134:E134"/>
    <mergeCell ref="A126:A128"/>
    <mergeCell ref="B51:B53"/>
    <mergeCell ref="A73:F73"/>
    <mergeCell ref="A97:F97"/>
    <mergeCell ref="A100:F100"/>
    <mergeCell ref="A103:E103"/>
    <mergeCell ref="A118:G118"/>
    <mergeCell ref="B110:B112"/>
    <mergeCell ref="A110:A112"/>
    <mergeCell ref="B126:B128"/>
    <mergeCell ref="C110:C112"/>
    <mergeCell ref="A93:A95"/>
    <mergeCell ref="B93:B95"/>
  </mergeCells>
  <phoneticPr fontId="2" type="noConversion"/>
  <pageMargins left="0.43" right="0.12" top="0.26" bottom="0.36" header="0.16" footer="0.18"/>
  <pageSetup paperSize="9" scale="54" orientation="portrait" r:id="rId3"/>
  <headerFooter alignWithMargins="0">
    <oddFooter>&amp;L&amp;"Verdana,Italic"&amp;8Industry Development Grants
- MASTER Application Form @ 1 August 2008&amp;R&amp;"Verdana,Italic"Page &amp;P of &amp;N</oddFooter>
  </headerFooter>
  <rowBreaks count="2" manualBreakCount="2">
    <brk id="89" max="7" man="1"/>
    <brk id="17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IV65536"/>
    </sheetView>
  </sheetViews>
  <sheetFormatPr defaultRowHeight="12.75" x14ac:dyDescent="0.2"/>
  <cols>
    <col min="1" max="1" width="24.28515625" customWidth="1"/>
    <col min="5" max="5" width="20.85546875" customWidth="1"/>
  </cols>
  <sheetData>
    <row r="1" spans="1:5" ht="20.100000000000001" customHeight="1" x14ac:dyDescent="0.3">
      <c r="A1" s="623" t="s">
        <v>63</v>
      </c>
      <c r="B1" s="624"/>
      <c r="C1" s="624"/>
      <c r="D1" s="624"/>
      <c r="E1" s="624"/>
    </row>
    <row r="2" spans="1:5" ht="20.100000000000001" customHeight="1" x14ac:dyDescent="0.3">
      <c r="A2" s="623" t="s">
        <v>32</v>
      </c>
      <c r="B2" s="624"/>
      <c r="C2" s="624"/>
      <c r="D2" s="624"/>
      <c r="E2" s="624"/>
    </row>
    <row r="3" spans="1:5" ht="20.100000000000001" customHeight="1" x14ac:dyDescent="0.25">
      <c r="A3" s="625"/>
      <c r="B3" s="624"/>
      <c r="C3" s="624"/>
      <c r="D3" s="624"/>
      <c r="E3" s="624"/>
    </row>
    <row r="4" spans="1:5" ht="20.100000000000001" customHeight="1" x14ac:dyDescent="0.25">
      <c r="A4" s="10" t="s">
        <v>73</v>
      </c>
      <c r="B4" s="2" t="s">
        <v>91</v>
      </c>
      <c r="C4" s="2"/>
      <c r="D4" s="2"/>
      <c r="E4" s="3"/>
    </row>
    <row r="5" spans="1:5" ht="20.100000000000001" customHeight="1" x14ac:dyDescent="0.25">
      <c r="A5" s="10" t="s">
        <v>74</v>
      </c>
      <c r="B5" s="11" t="s">
        <v>92</v>
      </c>
      <c r="C5" s="11"/>
      <c r="D5" s="11"/>
      <c r="E5" s="3"/>
    </row>
    <row r="6" spans="1:5" ht="20.100000000000001" customHeight="1" thickBot="1" x14ac:dyDescent="0.25">
      <c r="A6" s="626"/>
      <c r="B6" s="612"/>
      <c r="C6" s="612"/>
      <c r="D6" s="612"/>
      <c r="E6" s="612"/>
    </row>
    <row r="7" spans="1:5" ht="35.1" customHeight="1" thickBot="1" x14ac:dyDescent="0.25">
      <c r="A7" s="617" t="s">
        <v>33</v>
      </c>
      <c r="B7" s="618"/>
      <c r="C7" s="618"/>
      <c r="D7" s="619"/>
      <c r="E7" s="7" t="s">
        <v>34</v>
      </c>
    </row>
    <row r="8" spans="1:5" ht="18" customHeight="1" thickBot="1" x14ac:dyDescent="0.3">
      <c r="A8" s="620"/>
      <c r="B8" s="621"/>
      <c r="C8" s="621"/>
      <c r="D8" s="622"/>
      <c r="E8" s="8" t="s">
        <v>75</v>
      </c>
    </row>
    <row r="9" spans="1:5" ht="18" customHeight="1" x14ac:dyDescent="0.2">
      <c r="A9" s="160" t="s">
        <v>65</v>
      </c>
      <c r="B9" s="161"/>
      <c r="C9" s="161"/>
      <c r="D9" s="161"/>
      <c r="E9" s="162">
        <f>+'Sample Detailed Breakdown'!G50</f>
        <v>394190</v>
      </c>
    </row>
    <row r="10" spans="1:5" ht="18" customHeight="1" x14ac:dyDescent="0.2">
      <c r="A10" s="160" t="s">
        <v>66</v>
      </c>
      <c r="B10" s="161"/>
      <c r="C10" s="161"/>
      <c r="D10" s="161"/>
      <c r="E10" s="163">
        <f>+'Sample Detailed Breakdown'!G63</f>
        <v>3120</v>
      </c>
    </row>
    <row r="11" spans="1:5" ht="18" customHeight="1" x14ac:dyDescent="0.2">
      <c r="A11" s="160" t="s">
        <v>67</v>
      </c>
      <c r="B11" s="161"/>
      <c r="C11" s="161"/>
      <c r="D11" s="161"/>
      <c r="E11" s="163">
        <f>+'Sample Detailed Breakdown'!G76</f>
        <v>90000</v>
      </c>
    </row>
    <row r="12" spans="1:5" ht="18" customHeight="1" x14ac:dyDescent="0.2">
      <c r="A12" s="160" t="s">
        <v>68</v>
      </c>
      <c r="B12" s="161"/>
      <c r="C12" s="161"/>
      <c r="D12" s="161"/>
      <c r="E12" s="163">
        <f>+'Sample Detailed Breakdown'!G89</f>
        <v>615000</v>
      </c>
    </row>
    <row r="13" spans="1:5" ht="18" customHeight="1" x14ac:dyDescent="0.2">
      <c r="A13" s="160" t="s">
        <v>69</v>
      </c>
      <c r="B13" s="161"/>
      <c r="C13" s="161"/>
      <c r="D13" s="161"/>
      <c r="E13" s="163">
        <f>+'Sample Detailed Breakdown'!E102</f>
        <v>24255</v>
      </c>
    </row>
    <row r="14" spans="1:5" ht="18" customHeight="1" x14ac:dyDescent="0.2">
      <c r="A14" s="160" t="s">
        <v>70</v>
      </c>
      <c r="B14" s="161"/>
      <c r="C14" s="161"/>
      <c r="D14" s="161"/>
      <c r="E14" s="163">
        <f>+'Sample Detailed Breakdown'!E118</f>
        <v>756240</v>
      </c>
    </row>
    <row r="15" spans="1:5" ht="18" customHeight="1" x14ac:dyDescent="0.2">
      <c r="A15" s="160" t="s">
        <v>71</v>
      </c>
      <c r="B15" s="161"/>
      <c r="C15" s="161"/>
      <c r="D15" s="161"/>
      <c r="E15" s="163">
        <f>+'Sample Detailed Breakdown'!G132</f>
        <v>186000</v>
      </c>
    </row>
    <row r="16" spans="1:5" ht="18" customHeight="1" thickBot="1" x14ac:dyDescent="0.25">
      <c r="A16" s="164" t="s">
        <v>72</v>
      </c>
      <c r="B16" s="165"/>
      <c r="C16" s="165"/>
      <c r="D16" s="165"/>
      <c r="E16" s="166">
        <f>+'Sample Detailed Breakdown'!E146</f>
        <v>5000</v>
      </c>
    </row>
    <row r="17" spans="1:5" ht="20.100000000000001" customHeight="1" thickBot="1" x14ac:dyDescent="0.25">
      <c r="A17" s="556" t="s">
        <v>35</v>
      </c>
      <c r="B17" s="557"/>
      <c r="C17" s="557"/>
      <c r="D17" s="558"/>
      <c r="E17" s="12">
        <f>SUM(E9:E16)</f>
        <v>2073805</v>
      </c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</sheetData>
  <customSheetViews>
    <customSheetView guid="{B299B940-EC65-4207-8B81-1CE7EB41FA31}" state="hidden">
      <selection sqref="A1:IV65536"/>
      <pageMargins left="1.1200000000000001" right="0.75" top="1" bottom="1" header="0.5" footer="0.5"/>
      <pageSetup paperSize="9" orientation="portrait" r:id="rId1"/>
      <headerFooter alignWithMargins="0"/>
    </customSheetView>
    <customSheetView guid="{AE9BA344-E06A-4E84-9973-08C86591878B}" state="hidden">
      <selection sqref="A1:IV65536"/>
      <pageMargins left="1.1200000000000001" right="0.75" top="1" bottom="1" header="0.5" footer="0.5"/>
      <pageSetup paperSize="9" orientation="portrait" r:id="rId2"/>
      <headerFooter alignWithMargins="0"/>
    </customSheetView>
  </customSheetViews>
  <mergeCells count="6">
    <mergeCell ref="A7:D8"/>
    <mergeCell ref="A17:D17"/>
    <mergeCell ref="A1:E1"/>
    <mergeCell ref="A2:E2"/>
    <mergeCell ref="A3:E3"/>
    <mergeCell ref="A6:E6"/>
  </mergeCells>
  <phoneticPr fontId="2" type="noConversion"/>
  <pageMargins left="1.1200000000000001" right="0.75" top="1" bottom="1" header="0.5" footer="0.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opLeftCell="A2" workbookViewId="0">
      <selection activeCell="A2" sqref="A1:IV65536"/>
    </sheetView>
  </sheetViews>
  <sheetFormatPr defaultRowHeight="14.25" x14ac:dyDescent="0.2"/>
  <cols>
    <col min="1" max="1" width="6.28515625" style="4" customWidth="1"/>
    <col min="2" max="2" width="28.7109375" style="4" customWidth="1"/>
    <col min="3" max="3" width="26.28515625" style="4" customWidth="1"/>
    <col min="4" max="4" width="18.42578125" style="4" customWidth="1"/>
    <col min="5" max="5" width="20.7109375" style="4" customWidth="1"/>
    <col min="6" max="6" width="19.42578125" style="4" customWidth="1"/>
    <col min="7" max="7" width="18.85546875" style="4" customWidth="1"/>
    <col min="8" max="8" width="16" style="4" customWidth="1"/>
    <col min="9" max="9" width="12" style="4" customWidth="1"/>
    <col min="10" max="16384" width="9.140625" style="4"/>
  </cols>
  <sheetData>
    <row r="1" spans="1:7" ht="20.25" x14ac:dyDescent="0.3">
      <c r="A1" s="9" t="s">
        <v>76</v>
      </c>
      <c r="E1" s="255" t="s">
        <v>93</v>
      </c>
      <c r="F1" s="5" t="s">
        <v>106</v>
      </c>
      <c r="G1" s="14"/>
    </row>
    <row r="2" spans="1:7" x14ac:dyDescent="0.2">
      <c r="A2" s="15"/>
      <c r="C2" s="5"/>
      <c r="D2" s="5"/>
      <c r="F2" s="4" t="s">
        <v>3</v>
      </c>
    </row>
    <row r="3" spans="1:7" ht="15" x14ac:dyDescent="0.25">
      <c r="A3" s="16" t="s">
        <v>4</v>
      </c>
      <c r="B3" s="17"/>
      <c r="D3" s="17"/>
    </row>
    <row r="4" spans="1:7" ht="15" thickBot="1" x14ac:dyDescent="0.25">
      <c r="A4" s="18" t="s">
        <v>39</v>
      </c>
      <c r="B4" s="17"/>
      <c r="D4" s="17"/>
      <c r="E4"/>
    </row>
    <row r="5" spans="1:7" ht="30" x14ac:dyDescent="0.25">
      <c r="A5" s="632" t="s">
        <v>2</v>
      </c>
      <c r="B5" s="19" t="s">
        <v>0</v>
      </c>
      <c r="C5" s="19" t="s">
        <v>1</v>
      </c>
      <c r="D5" s="170" t="s">
        <v>59</v>
      </c>
      <c r="E5" s="172" t="s">
        <v>40</v>
      </c>
      <c r="F5" s="23" t="s">
        <v>41</v>
      </c>
      <c r="G5" s="24" t="s">
        <v>6</v>
      </c>
    </row>
    <row r="6" spans="1:7" ht="15" x14ac:dyDescent="0.25">
      <c r="A6" s="633"/>
      <c r="B6" s="26"/>
      <c r="C6" s="26"/>
      <c r="D6" s="171" t="s">
        <v>60</v>
      </c>
      <c r="E6" s="173" t="s">
        <v>75</v>
      </c>
      <c r="F6" s="28" t="s">
        <v>8</v>
      </c>
      <c r="G6" s="29" t="s">
        <v>75</v>
      </c>
    </row>
    <row r="7" spans="1:7" ht="15.75" thickBot="1" x14ac:dyDescent="0.3">
      <c r="A7" s="634"/>
      <c r="B7" s="31"/>
      <c r="C7" s="31"/>
      <c r="D7" s="6"/>
      <c r="E7" s="102" t="s">
        <v>9</v>
      </c>
      <c r="F7" s="33" t="s">
        <v>10</v>
      </c>
      <c r="G7" s="34" t="s">
        <v>11</v>
      </c>
    </row>
    <row r="8" spans="1:7" x14ac:dyDescent="0.2">
      <c r="A8" s="35">
        <v>1</v>
      </c>
      <c r="B8" s="36" t="s">
        <v>94</v>
      </c>
      <c r="C8" s="168" t="s">
        <v>99</v>
      </c>
      <c r="D8" s="82" t="s">
        <v>104</v>
      </c>
      <c r="E8" s="198">
        <v>8000</v>
      </c>
      <c r="F8" s="201">
        <v>12</v>
      </c>
      <c r="G8" s="39">
        <f>+E8*F8</f>
        <v>96000</v>
      </c>
    </row>
    <row r="9" spans="1:7" x14ac:dyDescent="0.2">
      <c r="A9" s="40">
        <v>2</v>
      </c>
      <c r="B9" s="41" t="s">
        <v>95</v>
      </c>
      <c r="C9" s="169" t="s">
        <v>100</v>
      </c>
      <c r="D9" s="154" t="s">
        <v>104</v>
      </c>
      <c r="E9" s="199">
        <v>5000</v>
      </c>
      <c r="F9" s="187">
        <v>12</v>
      </c>
      <c r="G9" s="43">
        <f>+E9*F9</f>
        <v>60000</v>
      </c>
    </row>
    <row r="10" spans="1:7" x14ac:dyDescent="0.2">
      <c r="A10" s="40">
        <v>3</v>
      </c>
      <c r="B10" s="41" t="s">
        <v>96</v>
      </c>
      <c r="C10" s="169" t="s">
        <v>101</v>
      </c>
      <c r="D10" s="154" t="s">
        <v>105</v>
      </c>
      <c r="E10" s="199">
        <v>4800</v>
      </c>
      <c r="F10" s="202">
        <v>8</v>
      </c>
      <c r="G10" s="46">
        <f>+E10*F10</f>
        <v>38400</v>
      </c>
    </row>
    <row r="11" spans="1:7" x14ac:dyDescent="0.2">
      <c r="A11" s="40">
        <v>4</v>
      </c>
      <c r="B11" s="41" t="s">
        <v>97</v>
      </c>
      <c r="C11" s="169" t="s">
        <v>102</v>
      </c>
      <c r="D11" s="154" t="s">
        <v>105</v>
      </c>
      <c r="E11" s="199">
        <v>4300</v>
      </c>
      <c r="F11" s="202">
        <v>8</v>
      </c>
      <c r="G11" s="46">
        <f>+E11*F11</f>
        <v>34400</v>
      </c>
    </row>
    <row r="12" spans="1:7" ht="15" thickBot="1" x14ac:dyDescent="0.25">
      <c r="A12" s="25">
        <v>5</v>
      </c>
      <c r="B12" s="112" t="s">
        <v>98</v>
      </c>
      <c r="C12" s="31" t="s">
        <v>103</v>
      </c>
      <c r="D12" s="267" t="s">
        <v>105</v>
      </c>
      <c r="E12" s="200">
        <v>4500</v>
      </c>
      <c r="F12" s="202">
        <v>8</v>
      </c>
      <c r="G12" s="46">
        <f>+E12*F12</f>
        <v>36000</v>
      </c>
    </row>
    <row r="13" spans="1:7" ht="15.75" thickBot="1" x14ac:dyDescent="0.3">
      <c r="A13" s="47"/>
      <c r="B13" s="144" t="s">
        <v>12</v>
      </c>
      <c r="C13" s="145"/>
      <c r="D13" s="145"/>
      <c r="E13" s="174"/>
      <c r="F13" s="48"/>
      <c r="G13" s="61">
        <f>SUM(G8:G12)</f>
        <v>264800</v>
      </c>
    </row>
    <row r="14" spans="1:7" x14ac:dyDescent="0.2">
      <c r="A14" s="49" t="s">
        <v>42</v>
      </c>
      <c r="B14" s="50"/>
      <c r="C14" s="50"/>
      <c r="D14" s="50"/>
      <c r="E14" s="50"/>
      <c r="G14" s="51"/>
    </row>
    <row r="15" spans="1:7" x14ac:dyDescent="0.2">
      <c r="A15" s="176" t="s">
        <v>43</v>
      </c>
      <c r="B15" s="177"/>
      <c r="C15" s="177"/>
      <c r="D15" s="177"/>
      <c r="E15" s="52"/>
      <c r="G15" s="51"/>
    </row>
    <row r="16" spans="1:7" ht="15" x14ac:dyDescent="0.25">
      <c r="A16" s="53"/>
      <c r="B16" s="54"/>
      <c r="C16" s="54"/>
      <c r="D16" s="54"/>
      <c r="E16" s="51"/>
      <c r="G16" s="51"/>
    </row>
    <row r="17" spans="1:7" ht="15" x14ac:dyDescent="0.25">
      <c r="A17" s="53"/>
      <c r="B17" s="54"/>
      <c r="C17" s="54"/>
      <c r="D17" s="54"/>
      <c r="E17" s="51"/>
      <c r="G17" s="51"/>
    </row>
    <row r="18" spans="1:7" ht="15.75" thickBot="1" x14ac:dyDescent="0.3">
      <c r="A18" s="18" t="s">
        <v>44</v>
      </c>
      <c r="B18" s="54"/>
      <c r="C18" s="54"/>
      <c r="D18" s="54"/>
      <c r="E18"/>
      <c r="G18" s="51"/>
    </row>
    <row r="19" spans="1:7" ht="30" x14ac:dyDescent="0.25">
      <c r="A19" s="632" t="s">
        <v>2</v>
      </c>
      <c r="B19" s="19" t="s">
        <v>0</v>
      </c>
      <c r="C19" s="19" t="s">
        <v>1</v>
      </c>
      <c r="D19" s="170" t="s">
        <v>59</v>
      </c>
      <c r="E19" s="125" t="s">
        <v>40</v>
      </c>
      <c r="F19" s="55" t="s">
        <v>5</v>
      </c>
      <c r="G19" s="24" t="s">
        <v>6</v>
      </c>
    </row>
    <row r="20" spans="1:7" ht="15" x14ac:dyDescent="0.25">
      <c r="A20" s="633"/>
      <c r="B20" s="26"/>
      <c r="C20" s="26"/>
      <c r="D20" s="171" t="s">
        <v>60</v>
      </c>
      <c r="E20" s="175" t="s">
        <v>75</v>
      </c>
      <c r="F20" s="56" t="s">
        <v>8</v>
      </c>
      <c r="G20" s="29" t="s">
        <v>75</v>
      </c>
    </row>
    <row r="21" spans="1:7" ht="15.75" thickBot="1" x14ac:dyDescent="0.3">
      <c r="A21" s="634"/>
      <c r="B21" s="31"/>
      <c r="C21" s="31"/>
      <c r="D21" s="6"/>
      <c r="E21" s="102" t="s">
        <v>9</v>
      </c>
      <c r="F21" s="57" t="s">
        <v>10</v>
      </c>
      <c r="G21" s="34" t="s">
        <v>11</v>
      </c>
    </row>
    <row r="22" spans="1:7" x14ac:dyDescent="0.2">
      <c r="A22" s="35">
        <v>1</v>
      </c>
      <c r="B22" s="58" t="s">
        <v>107</v>
      </c>
      <c r="C22" s="168" t="s">
        <v>101</v>
      </c>
      <c r="D22" s="82" t="s">
        <v>105</v>
      </c>
      <c r="E22" s="203">
        <v>4000</v>
      </c>
      <c r="F22" s="201">
        <v>6</v>
      </c>
      <c r="G22" s="39">
        <f>+E22*F22</f>
        <v>24000</v>
      </c>
    </row>
    <row r="23" spans="1:7" x14ac:dyDescent="0.2">
      <c r="A23" s="40">
        <v>2</v>
      </c>
      <c r="B23" s="41" t="s">
        <v>108</v>
      </c>
      <c r="C23" s="169" t="s">
        <v>101</v>
      </c>
      <c r="D23" s="154" t="s">
        <v>105</v>
      </c>
      <c r="E23" s="199">
        <v>4000</v>
      </c>
      <c r="F23" s="187">
        <v>6</v>
      </c>
      <c r="G23" s="43">
        <f>+E23*F23</f>
        <v>24000</v>
      </c>
    </row>
    <row r="24" spans="1:7" x14ac:dyDescent="0.2">
      <c r="A24" s="40">
        <v>3</v>
      </c>
      <c r="B24" s="41" t="s">
        <v>109</v>
      </c>
      <c r="C24" s="169" t="s">
        <v>103</v>
      </c>
      <c r="D24" s="154" t="s">
        <v>105</v>
      </c>
      <c r="E24" s="199">
        <v>4200</v>
      </c>
      <c r="F24" s="202">
        <v>4</v>
      </c>
      <c r="G24" s="46">
        <f>+E24*F24</f>
        <v>16800</v>
      </c>
    </row>
    <row r="25" spans="1:7" x14ac:dyDescent="0.2">
      <c r="A25" s="40">
        <v>4</v>
      </c>
      <c r="B25" s="41" t="s">
        <v>110</v>
      </c>
      <c r="C25" s="169" t="s">
        <v>103</v>
      </c>
      <c r="D25" s="154" t="s">
        <v>105</v>
      </c>
      <c r="E25" s="199">
        <v>4200</v>
      </c>
      <c r="F25" s="202">
        <v>4</v>
      </c>
      <c r="G25" s="46">
        <f>+E25*F25</f>
        <v>16800</v>
      </c>
    </row>
    <row r="26" spans="1:7" ht="15" thickBot="1" x14ac:dyDescent="0.25">
      <c r="A26" s="25">
        <v>5</v>
      </c>
      <c r="B26" s="112" t="s">
        <v>111</v>
      </c>
      <c r="C26" s="31" t="s">
        <v>112</v>
      </c>
      <c r="D26" s="267" t="s">
        <v>105</v>
      </c>
      <c r="E26" s="200">
        <v>3800</v>
      </c>
      <c r="F26" s="202">
        <v>12</v>
      </c>
      <c r="G26" s="46">
        <f>+E26*F26</f>
        <v>45600</v>
      </c>
    </row>
    <row r="27" spans="1:7" ht="15.75" thickBot="1" x14ac:dyDescent="0.3">
      <c r="A27" s="59"/>
      <c r="B27" s="60" t="s">
        <v>13</v>
      </c>
      <c r="C27" s="146"/>
      <c r="D27" s="146"/>
      <c r="E27" s="174"/>
      <c r="F27" s="48"/>
      <c r="G27" s="61">
        <f>SUM(G22:G26)</f>
        <v>127200</v>
      </c>
    </row>
    <row r="28" spans="1:7" x14ac:dyDescent="0.2">
      <c r="A28" s="49" t="s">
        <v>45</v>
      </c>
      <c r="C28" s="50"/>
      <c r="D28" s="50"/>
      <c r="E28" s="50"/>
      <c r="F28" s="50"/>
      <c r="G28" s="51"/>
    </row>
    <row r="29" spans="1:7" x14ac:dyDescent="0.2">
      <c r="A29" s="176" t="s">
        <v>46</v>
      </c>
      <c r="B29" s="177"/>
      <c r="C29" s="177"/>
      <c r="D29" s="52"/>
      <c r="E29" s="52"/>
      <c r="G29" s="51"/>
    </row>
    <row r="30" spans="1:7" ht="15" x14ac:dyDescent="0.25">
      <c r="A30" s="54"/>
      <c r="B30" s="54"/>
      <c r="C30" s="54"/>
      <c r="D30" s="54"/>
      <c r="E30" s="51"/>
      <c r="F30" s="62"/>
      <c r="G30" s="51"/>
    </row>
    <row r="31" spans="1:7" ht="15" x14ac:dyDescent="0.25">
      <c r="A31" s="54"/>
      <c r="B31" s="54"/>
      <c r="C31" s="54"/>
      <c r="D31" s="54"/>
      <c r="E31" s="51"/>
      <c r="F31" s="62"/>
      <c r="G31" s="51"/>
    </row>
    <row r="32" spans="1:7" ht="15.75" thickBot="1" x14ac:dyDescent="0.3">
      <c r="A32" s="63" t="s">
        <v>47</v>
      </c>
      <c r="B32" s="54"/>
      <c r="C32" s="54"/>
      <c r="D32" s="51"/>
      <c r="E32" s="54"/>
      <c r="F32" s="62"/>
    </row>
    <row r="33" spans="1:7" ht="30" x14ac:dyDescent="0.25">
      <c r="A33" s="632" t="s">
        <v>2</v>
      </c>
      <c r="B33" s="635" t="s">
        <v>15</v>
      </c>
      <c r="C33" s="627" t="s">
        <v>48</v>
      </c>
      <c r="D33" s="77" t="s">
        <v>86</v>
      </c>
      <c r="E33" s="21" t="s">
        <v>77</v>
      </c>
      <c r="F33" s="178" t="s">
        <v>49</v>
      </c>
      <c r="G33" s="64" t="s">
        <v>83</v>
      </c>
    </row>
    <row r="34" spans="1:7" ht="15.75" thickBot="1" x14ac:dyDescent="0.3">
      <c r="A34" s="633"/>
      <c r="B34" s="636"/>
      <c r="C34" s="628"/>
      <c r="D34" s="78" t="s">
        <v>87</v>
      </c>
      <c r="E34" s="182" t="s">
        <v>75</v>
      </c>
      <c r="F34" s="179" t="s">
        <v>75</v>
      </c>
      <c r="G34" s="79" t="s">
        <v>75</v>
      </c>
    </row>
    <row r="35" spans="1:7" ht="15.75" thickBot="1" x14ac:dyDescent="0.3">
      <c r="A35" s="634"/>
      <c r="B35" s="637"/>
      <c r="C35" s="629"/>
      <c r="D35" s="194" t="s">
        <v>9</v>
      </c>
      <c r="E35" s="183" t="s">
        <v>10</v>
      </c>
      <c r="F35" s="180" t="s">
        <v>57</v>
      </c>
      <c r="G35" s="66" t="s">
        <v>88</v>
      </c>
    </row>
    <row r="36" spans="1:7" ht="15" x14ac:dyDescent="0.25">
      <c r="A36" s="80"/>
      <c r="B36" s="152"/>
      <c r="C36" s="83"/>
      <c r="D36" s="20"/>
      <c r="E36" s="167"/>
      <c r="F36" s="153"/>
      <c r="G36" s="153"/>
    </row>
    <row r="37" spans="1:7" x14ac:dyDescent="0.2">
      <c r="A37" s="206"/>
      <c r="B37" s="207" t="s">
        <v>50</v>
      </c>
      <c r="C37" s="208"/>
      <c r="D37" s="209"/>
      <c r="E37" s="221"/>
      <c r="F37" s="210"/>
      <c r="G37" s="211" t="s">
        <v>3</v>
      </c>
    </row>
    <row r="38" spans="1:7" x14ac:dyDescent="0.2">
      <c r="A38" s="35"/>
      <c r="B38" s="67"/>
      <c r="C38" s="68"/>
      <c r="D38" s="219"/>
      <c r="E38" s="222"/>
      <c r="F38" s="220"/>
      <c r="G38" s="69"/>
    </row>
    <row r="39" spans="1:7" x14ac:dyDescent="0.2">
      <c r="A39" s="40">
        <v>1</v>
      </c>
      <c r="B39" s="70" t="s">
        <v>113</v>
      </c>
      <c r="C39" s="42" t="s">
        <v>115</v>
      </c>
      <c r="D39" s="229">
        <v>5</v>
      </c>
      <c r="E39" s="223">
        <v>60</v>
      </c>
      <c r="F39" s="204"/>
      <c r="G39" s="71">
        <f>+(D39*E39)+F39</f>
        <v>300</v>
      </c>
    </row>
    <row r="40" spans="1:7" x14ac:dyDescent="0.2">
      <c r="A40" s="40">
        <v>2</v>
      </c>
      <c r="B40" s="70" t="s">
        <v>114</v>
      </c>
      <c r="C40" s="42" t="s">
        <v>116</v>
      </c>
      <c r="D40" s="229">
        <v>2</v>
      </c>
      <c r="E40" s="223">
        <v>55</v>
      </c>
      <c r="F40" s="204"/>
      <c r="G40" s="71">
        <f>+(D40*E40)+F40</f>
        <v>110</v>
      </c>
    </row>
    <row r="41" spans="1:7" x14ac:dyDescent="0.2">
      <c r="A41" s="40"/>
      <c r="B41" s="70"/>
      <c r="C41" s="42"/>
      <c r="D41" s="229"/>
      <c r="E41" s="223"/>
      <c r="F41" s="204"/>
      <c r="G41" s="71"/>
    </row>
    <row r="42" spans="1:7" x14ac:dyDescent="0.2">
      <c r="A42" s="212"/>
      <c r="B42" s="213" t="s">
        <v>51</v>
      </c>
      <c r="C42" s="214"/>
      <c r="D42" s="215"/>
      <c r="E42" s="224"/>
      <c r="F42" s="216"/>
      <c r="G42" s="217"/>
    </row>
    <row r="43" spans="1:7" x14ac:dyDescent="0.2">
      <c r="A43" s="44"/>
      <c r="B43" s="147"/>
      <c r="C43" s="148"/>
      <c r="D43" s="230"/>
      <c r="E43" s="231"/>
      <c r="F43" s="149"/>
      <c r="G43" s="149"/>
    </row>
    <row r="44" spans="1:7" x14ac:dyDescent="0.2">
      <c r="A44" s="40">
        <v>1</v>
      </c>
      <c r="B44" s="70" t="s">
        <v>113</v>
      </c>
      <c r="C44" s="187" t="s">
        <v>115</v>
      </c>
      <c r="D44" s="205"/>
      <c r="E44" s="225"/>
      <c r="F44" s="71">
        <v>900</v>
      </c>
      <c r="G44" s="71">
        <f>+(D44*E44)+F44</f>
        <v>900</v>
      </c>
    </row>
    <row r="45" spans="1:7" x14ac:dyDescent="0.2">
      <c r="A45" s="40">
        <v>2</v>
      </c>
      <c r="B45" s="70" t="s">
        <v>114</v>
      </c>
      <c r="C45" s="187" t="s">
        <v>116</v>
      </c>
      <c r="D45" s="205"/>
      <c r="E45" s="225"/>
      <c r="F45" s="71">
        <v>880</v>
      </c>
      <c r="G45" s="71">
        <f>+(D45*E45)+F45</f>
        <v>880</v>
      </c>
    </row>
    <row r="46" spans="1:7" ht="15" thickBot="1" x14ac:dyDescent="0.25">
      <c r="A46" s="25"/>
      <c r="B46" s="195"/>
      <c r="C46" s="150"/>
      <c r="D46" s="218"/>
      <c r="E46" s="226"/>
      <c r="F46" s="151"/>
      <c r="G46" s="151"/>
    </row>
    <row r="47" spans="1:7" ht="15.75" thickBot="1" x14ac:dyDescent="0.3">
      <c r="A47" s="59"/>
      <c r="B47" s="630" t="s">
        <v>52</v>
      </c>
      <c r="C47" s="631"/>
      <c r="D47" s="181"/>
      <c r="E47" s="227"/>
      <c r="F47" s="72"/>
      <c r="G47" s="73">
        <f>SUM(G37:G46)</f>
        <v>2190</v>
      </c>
    </row>
    <row r="48" spans="1:7" s="62" customFormat="1" ht="15" x14ac:dyDescent="0.25">
      <c r="A48" s="74" t="s">
        <v>3</v>
      </c>
      <c r="B48" s="16"/>
      <c r="C48" s="17"/>
      <c r="D48" s="54"/>
      <c r="E48" s="54"/>
      <c r="G48" s="54"/>
    </row>
    <row r="49" spans="1:7" ht="15" thickBot="1" x14ac:dyDescent="0.25">
      <c r="A49" s="15"/>
      <c r="B49" s="5"/>
      <c r="C49" s="5"/>
      <c r="D49" s="5"/>
      <c r="E49" s="5"/>
      <c r="F49" s="5"/>
    </row>
    <row r="50" spans="1:7" ht="15.75" thickBot="1" x14ac:dyDescent="0.3">
      <c r="A50" s="75" t="s">
        <v>85</v>
      </c>
      <c r="B50" s="76"/>
      <c r="C50" s="76"/>
      <c r="D50" s="232"/>
      <c r="E50" s="232"/>
      <c r="F50" s="76"/>
      <c r="G50" s="233">
        <f>+G13+G27+G47</f>
        <v>394190</v>
      </c>
    </row>
    <row r="51" spans="1:7" x14ac:dyDescent="0.2">
      <c r="A51" s="15"/>
      <c r="B51" s="5"/>
      <c r="C51" s="5"/>
      <c r="D51" s="5"/>
      <c r="E51" s="5"/>
      <c r="F51" s="5"/>
    </row>
    <row r="52" spans="1:7" ht="15" x14ac:dyDescent="0.25">
      <c r="A52" s="15"/>
      <c r="B52" s="53"/>
      <c r="C52" s="54"/>
      <c r="D52" s="54"/>
      <c r="E52" s="54"/>
      <c r="F52" s="51"/>
      <c r="G52" s="54"/>
    </row>
    <row r="53" spans="1:7" x14ac:dyDescent="0.2">
      <c r="A53" s="15"/>
      <c r="B53" s="5"/>
      <c r="C53" s="5"/>
      <c r="D53" s="5"/>
      <c r="E53" s="5"/>
      <c r="F53" s="5"/>
    </row>
    <row r="54" spans="1:7" ht="15.75" thickBot="1" x14ac:dyDescent="0.3">
      <c r="A54" s="13" t="s">
        <v>14</v>
      </c>
      <c r="D54" s="5"/>
      <c r="F54" s="5"/>
      <c r="G54" s="5"/>
    </row>
    <row r="55" spans="1:7" ht="30" x14ac:dyDescent="0.25">
      <c r="A55" s="632" t="s">
        <v>2</v>
      </c>
      <c r="B55" s="635" t="s">
        <v>15</v>
      </c>
      <c r="C55" s="21" t="s">
        <v>61</v>
      </c>
      <c r="D55" s="22" t="s">
        <v>36</v>
      </c>
      <c r="E55" s="77" t="s">
        <v>84</v>
      </c>
      <c r="F55" s="178" t="s">
        <v>37</v>
      </c>
      <c r="G55" s="64" t="s">
        <v>6</v>
      </c>
    </row>
    <row r="56" spans="1:7" ht="15.75" thickBot="1" x14ac:dyDescent="0.3">
      <c r="A56" s="633"/>
      <c r="B56" s="636"/>
      <c r="C56" s="182"/>
      <c r="D56" s="189" t="s">
        <v>78</v>
      </c>
      <c r="E56" s="78" t="s">
        <v>75</v>
      </c>
      <c r="F56" s="179" t="s">
        <v>8</v>
      </c>
      <c r="G56" s="79" t="s">
        <v>75</v>
      </c>
    </row>
    <row r="57" spans="1:7" ht="15.75" thickBot="1" x14ac:dyDescent="0.3">
      <c r="A57" s="634"/>
      <c r="B57" s="637"/>
      <c r="C57" s="183"/>
      <c r="D57" s="190" t="s">
        <v>3</v>
      </c>
      <c r="E57" s="194" t="s">
        <v>9</v>
      </c>
      <c r="F57" s="180" t="s">
        <v>10</v>
      </c>
      <c r="G57" s="66" t="s">
        <v>21</v>
      </c>
    </row>
    <row r="58" spans="1:7" x14ac:dyDescent="0.2">
      <c r="A58" s="80">
        <v>1</v>
      </c>
      <c r="B58" s="38" t="s">
        <v>117</v>
      </c>
      <c r="C58" s="184" t="s">
        <v>118</v>
      </c>
      <c r="D58" s="256" t="s">
        <v>119</v>
      </c>
      <c r="E58" s="234">
        <v>800</v>
      </c>
      <c r="F58" s="186">
        <v>1.5</v>
      </c>
      <c r="G58" s="84">
        <f>+E58*F58</f>
        <v>1200</v>
      </c>
    </row>
    <row r="59" spans="1:7" x14ac:dyDescent="0.2">
      <c r="A59" s="40">
        <v>2</v>
      </c>
      <c r="B59" s="41" t="s">
        <v>120</v>
      </c>
      <c r="C59" s="185" t="s">
        <v>121</v>
      </c>
      <c r="D59" s="242" t="s">
        <v>119</v>
      </c>
      <c r="E59" s="228">
        <v>480</v>
      </c>
      <c r="F59" s="187">
        <v>4</v>
      </c>
      <c r="G59" s="155">
        <f>+E59*F59</f>
        <v>1920</v>
      </c>
    </row>
    <row r="60" spans="1:7" x14ac:dyDescent="0.2">
      <c r="A60" s="40" t="s">
        <v>3</v>
      </c>
      <c r="B60" s="41" t="s">
        <v>3</v>
      </c>
      <c r="C60" s="185"/>
      <c r="D60" s="242"/>
      <c r="E60" s="228"/>
      <c r="F60" s="187"/>
      <c r="G60" s="155">
        <f>+E60*F60</f>
        <v>0</v>
      </c>
    </row>
    <row r="61" spans="1:7" x14ac:dyDescent="0.2">
      <c r="A61" s="40" t="s">
        <v>3</v>
      </c>
      <c r="B61" s="41" t="s">
        <v>3</v>
      </c>
      <c r="C61" s="185"/>
      <c r="D61" s="242"/>
      <c r="E61" s="228"/>
      <c r="F61" s="187"/>
      <c r="G61" s="155">
        <f>+E61*F61</f>
        <v>0</v>
      </c>
    </row>
    <row r="62" spans="1:7" ht="15" thickBot="1" x14ac:dyDescent="0.25">
      <c r="A62" s="40" t="s">
        <v>3</v>
      </c>
      <c r="B62" s="41" t="s">
        <v>3</v>
      </c>
      <c r="C62" s="192"/>
      <c r="D62" s="65"/>
      <c r="E62" s="235"/>
      <c r="F62" s="188"/>
      <c r="G62" s="86">
        <f>+E62*F62</f>
        <v>0</v>
      </c>
    </row>
    <row r="63" spans="1:7" ht="15.75" thickBot="1" x14ac:dyDescent="0.3">
      <c r="A63" s="191"/>
      <c r="B63" s="193" t="s">
        <v>16</v>
      </c>
      <c r="C63" s="89"/>
      <c r="D63" s="89"/>
      <c r="E63" s="87"/>
      <c r="F63" s="90"/>
      <c r="G63" s="91">
        <f>SUM(G58:G62)</f>
        <v>3120</v>
      </c>
    </row>
    <row r="64" spans="1:7" ht="15" x14ac:dyDescent="0.25">
      <c r="A64" s="92" t="s">
        <v>3</v>
      </c>
      <c r="B64" s="51"/>
      <c r="C64" s="54"/>
      <c r="D64" s="54"/>
      <c r="E64"/>
      <c r="F64" s="51"/>
      <c r="G64" s="51"/>
    </row>
    <row r="65" spans="1:7" ht="15" x14ac:dyDescent="0.25">
      <c r="A65" s="92"/>
      <c r="B65" s="51"/>
      <c r="C65" s="54"/>
      <c r="D65" s="54"/>
      <c r="E65" s="54"/>
      <c r="F65" s="51"/>
      <c r="G65" s="51"/>
    </row>
    <row r="66" spans="1:7" ht="15" x14ac:dyDescent="0.25">
      <c r="A66" s="15"/>
      <c r="B66" s="53"/>
      <c r="C66" s="54"/>
      <c r="D66" s="54"/>
      <c r="E66" s="54"/>
      <c r="F66" s="5"/>
    </row>
    <row r="67" spans="1:7" ht="15.75" thickBot="1" x14ac:dyDescent="0.3">
      <c r="A67" s="93" t="s">
        <v>17</v>
      </c>
      <c r="C67" s="94"/>
      <c r="D67" s="94"/>
      <c r="E67" s="5"/>
    </row>
    <row r="68" spans="1:7" ht="30" x14ac:dyDescent="0.2">
      <c r="A68" s="632" t="s">
        <v>2</v>
      </c>
      <c r="B68" s="635" t="s">
        <v>15</v>
      </c>
      <c r="C68" s="106" t="s">
        <v>62</v>
      </c>
      <c r="D68" s="22" t="s">
        <v>36</v>
      </c>
      <c r="E68" s="95" t="s">
        <v>18</v>
      </c>
      <c r="F68" s="96" t="s">
        <v>19</v>
      </c>
      <c r="G68" s="97" t="s">
        <v>6</v>
      </c>
    </row>
    <row r="69" spans="1:7" ht="15" x14ac:dyDescent="0.2">
      <c r="A69" s="633"/>
      <c r="B69" s="636"/>
      <c r="C69" s="108" t="s">
        <v>3</v>
      </c>
      <c r="D69" s="119" t="s">
        <v>78</v>
      </c>
      <c r="E69" s="98" t="s">
        <v>75</v>
      </c>
      <c r="F69" s="99" t="s">
        <v>20</v>
      </c>
      <c r="G69" s="100" t="s">
        <v>75</v>
      </c>
    </row>
    <row r="70" spans="1:7" ht="15.75" thickBot="1" x14ac:dyDescent="0.3">
      <c r="A70" s="634"/>
      <c r="B70" s="637"/>
      <c r="C70" s="32" t="s">
        <v>3</v>
      </c>
      <c r="D70" s="120" t="s">
        <v>3</v>
      </c>
      <c r="E70" s="102" t="s">
        <v>9</v>
      </c>
      <c r="F70" s="57" t="s">
        <v>10</v>
      </c>
      <c r="G70" s="34" t="s">
        <v>21</v>
      </c>
    </row>
    <row r="71" spans="1:7" x14ac:dyDescent="0.2">
      <c r="A71" s="80">
        <v>1</v>
      </c>
      <c r="B71" s="38" t="s">
        <v>122</v>
      </c>
      <c r="C71" s="259" t="s">
        <v>123</v>
      </c>
      <c r="D71" s="256" t="s">
        <v>119</v>
      </c>
      <c r="E71" s="203">
        <v>35000</v>
      </c>
      <c r="F71" s="201">
        <v>2</v>
      </c>
      <c r="G71" s="39">
        <f>+E71*F71</f>
        <v>70000</v>
      </c>
    </row>
    <row r="72" spans="1:7" x14ac:dyDescent="0.2">
      <c r="A72" s="40">
        <v>2</v>
      </c>
      <c r="B72" s="41" t="s">
        <v>124</v>
      </c>
      <c r="C72" s="185" t="s">
        <v>125</v>
      </c>
      <c r="D72" s="242" t="s">
        <v>126</v>
      </c>
      <c r="E72" s="199">
        <v>20000</v>
      </c>
      <c r="F72" s="187">
        <v>1</v>
      </c>
      <c r="G72" s="39">
        <f>+E72*F72</f>
        <v>20000</v>
      </c>
    </row>
    <row r="73" spans="1:7" x14ac:dyDescent="0.2">
      <c r="A73" s="40" t="s">
        <v>3</v>
      </c>
      <c r="B73" s="41" t="s">
        <v>3</v>
      </c>
      <c r="C73" s="185"/>
      <c r="D73" s="242"/>
      <c r="E73" s="199"/>
      <c r="F73" s="187"/>
      <c r="G73" s="39">
        <f>+E73*F73</f>
        <v>0</v>
      </c>
    </row>
    <row r="74" spans="1:7" x14ac:dyDescent="0.2">
      <c r="A74" s="40" t="s">
        <v>3</v>
      </c>
      <c r="B74" s="41" t="s">
        <v>3</v>
      </c>
      <c r="C74" s="185"/>
      <c r="D74" s="242"/>
      <c r="E74" s="199"/>
      <c r="F74" s="187"/>
      <c r="G74" s="39">
        <f>+E74*F74</f>
        <v>0</v>
      </c>
    </row>
    <row r="75" spans="1:7" ht="15" thickBot="1" x14ac:dyDescent="0.25">
      <c r="A75" s="44" t="s">
        <v>3</v>
      </c>
      <c r="B75" s="129" t="s">
        <v>3</v>
      </c>
      <c r="C75" s="260"/>
      <c r="D75" s="101"/>
      <c r="E75" s="199"/>
      <c r="F75" s="187"/>
      <c r="G75" s="39">
        <f>+E75*F75</f>
        <v>0</v>
      </c>
    </row>
    <row r="76" spans="1:7" ht="15.75" thickBot="1" x14ac:dyDescent="0.3">
      <c r="A76" s="104"/>
      <c r="B76" s="638" t="s">
        <v>22</v>
      </c>
      <c r="C76" s="639"/>
      <c r="D76" s="639"/>
      <c r="E76" s="87"/>
      <c r="F76" s="90"/>
      <c r="G76" s="91">
        <f>SUM(G71:G75)</f>
        <v>90000</v>
      </c>
    </row>
    <row r="77" spans="1:7" ht="15" x14ac:dyDescent="0.25">
      <c r="A77" s="92" t="s">
        <v>3</v>
      </c>
      <c r="B77" s="105"/>
      <c r="C77" s="62"/>
      <c r="D77" s="54"/>
      <c r="E77" s="54"/>
      <c r="F77" s="62"/>
      <c r="G77" s="62"/>
    </row>
    <row r="78" spans="1:7" ht="15" x14ac:dyDescent="0.25">
      <c r="A78" s="15"/>
      <c r="B78" s="105"/>
      <c r="C78" s="62"/>
      <c r="D78" s="54"/>
      <c r="E78" s="54"/>
      <c r="F78" s="62"/>
      <c r="G78" s="62"/>
    </row>
    <row r="79" spans="1:7" ht="15" x14ac:dyDescent="0.25">
      <c r="A79" s="15"/>
      <c r="B79" s="105"/>
      <c r="C79" s="62"/>
      <c r="D79" s="54"/>
      <c r="E79" s="54"/>
      <c r="F79" s="62"/>
      <c r="G79" s="62"/>
    </row>
    <row r="80" spans="1:7" ht="15.75" thickBot="1" x14ac:dyDescent="0.3">
      <c r="A80" s="93" t="s">
        <v>23</v>
      </c>
      <c r="B80" s="62"/>
      <c r="C80" s="94"/>
      <c r="D80" s="94"/>
      <c r="E80" s="5"/>
    </row>
    <row r="81" spans="1:7" ht="30" x14ac:dyDescent="0.2">
      <c r="A81" s="632" t="s">
        <v>2</v>
      </c>
      <c r="B81" s="635" t="s">
        <v>15</v>
      </c>
      <c r="C81" s="106" t="s">
        <v>61</v>
      </c>
      <c r="D81" s="22" t="s">
        <v>36</v>
      </c>
      <c r="E81" s="95" t="s">
        <v>18</v>
      </c>
      <c r="F81" s="96" t="s">
        <v>19</v>
      </c>
      <c r="G81" s="97" t="s">
        <v>6</v>
      </c>
    </row>
    <row r="82" spans="1:7" ht="15" x14ac:dyDescent="0.2">
      <c r="A82" s="633"/>
      <c r="B82" s="636"/>
      <c r="C82" s="108"/>
      <c r="D82" s="119" t="s">
        <v>78</v>
      </c>
      <c r="E82" s="98" t="s">
        <v>75</v>
      </c>
      <c r="F82" s="99" t="s">
        <v>20</v>
      </c>
      <c r="G82" s="100" t="s">
        <v>75</v>
      </c>
    </row>
    <row r="83" spans="1:7" ht="15.75" thickBot="1" x14ac:dyDescent="0.3">
      <c r="A83" s="634"/>
      <c r="B83" s="637"/>
      <c r="C83" s="32"/>
      <c r="D83" s="120" t="s">
        <v>3</v>
      </c>
      <c r="E83" s="102" t="s">
        <v>9</v>
      </c>
      <c r="F83" s="57" t="s">
        <v>10</v>
      </c>
      <c r="G83" s="34" t="s">
        <v>21</v>
      </c>
    </row>
    <row r="84" spans="1:7" x14ac:dyDescent="0.2">
      <c r="A84" s="111">
        <v>1</v>
      </c>
      <c r="B84" s="58" t="s">
        <v>127</v>
      </c>
      <c r="C84" s="192" t="s">
        <v>121</v>
      </c>
      <c r="D84" s="65" t="s">
        <v>119</v>
      </c>
      <c r="E84" s="203">
        <v>165000</v>
      </c>
      <c r="F84" s="201">
        <v>3</v>
      </c>
      <c r="G84" s="39">
        <f>+E84*F84</f>
        <v>495000</v>
      </c>
    </row>
    <row r="85" spans="1:7" x14ac:dyDescent="0.2">
      <c r="A85" s="113">
        <v>2</v>
      </c>
      <c r="B85" s="41" t="s">
        <v>128</v>
      </c>
      <c r="C85" s="185" t="s">
        <v>125</v>
      </c>
      <c r="D85" s="242" t="s">
        <v>126</v>
      </c>
      <c r="E85" s="199">
        <v>120000</v>
      </c>
      <c r="F85" s="187">
        <v>1</v>
      </c>
      <c r="G85" s="43">
        <f>+E85*F85</f>
        <v>120000</v>
      </c>
    </row>
    <row r="86" spans="1:7" x14ac:dyDescent="0.2">
      <c r="A86" s="113" t="s">
        <v>3</v>
      </c>
      <c r="B86" s="41" t="s">
        <v>3</v>
      </c>
      <c r="C86" s="185"/>
      <c r="D86" s="242"/>
      <c r="E86" s="199"/>
      <c r="F86" s="187"/>
      <c r="G86" s="43">
        <f>+E86*F86</f>
        <v>0</v>
      </c>
    </row>
    <row r="87" spans="1:7" x14ac:dyDescent="0.2">
      <c r="A87" s="113" t="s">
        <v>3</v>
      </c>
      <c r="B87" s="41" t="s">
        <v>3</v>
      </c>
      <c r="C87" s="185"/>
      <c r="D87" s="242"/>
      <c r="E87" s="199"/>
      <c r="F87" s="187"/>
      <c r="G87" s="43">
        <f>+E87*F87</f>
        <v>0</v>
      </c>
    </row>
    <row r="88" spans="1:7" ht="15" thickBot="1" x14ac:dyDescent="0.25">
      <c r="A88" s="114" t="s">
        <v>3</v>
      </c>
      <c r="B88" s="129" t="s">
        <v>3</v>
      </c>
      <c r="C88" s="192"/>
      <c r="D88" s="65"/>
      <c r="E88" s="236"/>
      <c r="F88" s="202"/>
      <c r="G88" s="46">
        <f>+E88*F88</f>
        <v>0</v>
      </c>
    </row>
    <row r="89" spans="1:7" ht="15.75" thickBot="1" x14ac:dyDescent="0.3">
      <c r="A89" s="104"/>
      <c r="B89" s="638" t="s">
        <v>24</v>
      </c>
      <c r="C89" s="639"/>
      <c r="D89" s="639"/>
      <c r="E89" s="87"/>
      <c r="F89" s="90"/>
      <c r="G89" s="115">
        <f>SUM(G84:G88)</f>
        <v>615000</v>
      </c>
    </row>
    <row r="90" spans="1:7" ht="15" x14ac:dyDescent="0.25">
      <c r="A90" s="92" t="s">
        <v>3</v>
      </c>
      <c r="B90" s="105"/>
      <c r="C90" s="54"/>
      <c r="D90" s="54"/>
      <c r="E90" s="54"/>
      <c r="F90" s="62"/>
      <c r="G90" s="62"/>
    </row>
    <row r="91" spans="1:7" ht="15" x14ac:dyDescent="0.25">
      <c r="A91" s="116"/>
      <c r="B91" s="105"/>
      <c r="C91" s="54"/>
      <c r="D91" s="54"/>
      <c r="E91" s="54"/>
      <c r="F91" s="62"/>
      <c r="G91" s="62"/>
    </row>
    <row r="92" spans="1:7" ht="15" x14ac:dyDescent="0.25">
      <c r="A92" s="116"/>
      <c r="B92" s="105"/>
      <c r="C92" s="54"/>
      <c r="D92" s="54"/>
      <c r="E92" s="54"/>
      <c r="F92" s="62"/>
      <c r="G92" s="62"/>
    </row>
    <row r="93" spans="1:7" ht="15.75" thickBot="1" x14ac:dyDescent="0.3">
      <c r="A93" s="117" t="s">
        <v>25</v>
      </c>
      <c r="B93" s="117"/>
      <c r="C93" s="117"/>
      <c r="D93" s="117"/>
      <c r="E93" s="62"/>
      <c r="G93" s="62"/>
    </row>
    <row r="94" spans="1:7" ht="15" x14ac:dyDescent="0.2">
      <c r="A94" s="632" t="s">
        <v>2</v>
      </c>
      <c r="B94" s="627" t="s">
        <v>15</v>
      </c>
      <c r="C94" s="95" t="s">
        <v>26</v>
      </c>
      <c r="D94" s="118" t="s">
        <v>19</v>
      </c>
      <c r="E94" s="97" t="s">
        <v>6</v>
      </c>
      <c r="F94" s="62"/>
      <c r="G94" s="62"/>
    </row>
    <row r="95" spans="1:7" ht="15" x14ac:dyDescent="0.2">
      <c r="A95" s="633"/>
      <c r="B95" s="628"/>
      <c r="C95" s="98" t="s">
        <v>75</v>
      </c>
      <c r="D95" s="119" t="s">
        <v>20</v>
      </c>
      <c r="E95" s="100" t="s">
        <v>75</v>
      </c>
      <c r="F95" s="62"/>
      <c r="G95" s="62"/>
    </row>
    <row r="96" spans="1:7" ht="15.75" thickBot="1" x14ac:dyDescent="0.3">
      <c r="A96" s="634"/>
      <c r="B96" s="640"/>
      <c r="C96" s="102" t="s">
        <v>9</v>
      </c>
      <c r="D96" s="120" t="s">
        <v>10</v>
      </c>
      <c r="E96" s="34" t="s">
        <v>21</v>
      </c>
      <c r="F96" s="121"/>
      <c r="G96" s="121"/>
    </row>
    <row r="97" spans="1:7" x14ac:dyDescent="0.2">
      <c r="A97" s="122">
        <v>1</v>
      </c>
      <c r="B97" s="81" t="s">
        <v>129</v>
      </c>
      <c r="C97" s="237">
        <v>555</v>
      </c>
      <c r="D97" s="241">
        <v>5</v>
      </c>
      <c r="E97" s="39">
        <f>+C97*D97</f>
        <v>2775</v>
      </c>
      <c r="F97" s="121"/>
      <c r="G97" s="121"/>
    </row>
    <row r="98" spans="1:7" x14ac:dyDescent="0.2">
      <c r="A98" s="156">
        <v>2</v>
      </c>
      <c r="B98" s="103" t="s">
        <v>130</v>
      </c>
      <c r="C98" s="238">
        <v>1480</v>
      </c>
      <c r="D98" s="242">
        <v>1</v>
      </c>
      <c r="E98" s="43">
        <f>+C98*D98</f>
        <v>1480</v>
      </c>
      <c r="F98" s="121"/>
      <c r="G98" s="121"/>
    </row>
    <row r="99" spans="1:7" x14ac:dyDescent="0.2">
      <c r="A99" s="156">
        <v>3</v>
      </c>
      <c r="B99" s="103" t="s">
        <v>131</v>
      </c>
      <c r="C99" s="238">
        <v>20</v>
      </c>
      <c r="D99" s="242">
        <v>1000</v>
      </c>
      <c r="E99" s="43">
        <f>+C99*D99</f>
        <v>20000</v>
      </c>
      <c r="F99" s="121"/>
      <c r="G99" s="121"/>
    </row>
    <row r="100" spans="1:7" x14ac:dyDescent="0.2">
      <c r="A100" s="156" t="s">
        <v>3</v>
      </c>
      <c r="B100" s="103" t="s">
        <v>3</v>
      </c>
      <c r="C100" s="239"/>
      <c r="D100" s="65"/>
      <c r="E100" s="136">
        <f>+C100*D100</f>
        <v>0</v>
      </c>
      <c r="F100" s="121"/>
      <c r="G100" s="121"/>
    </row>
    <row r="101" spans="1:7" ht="15.75" thickBot="1" x14ac:dyDescent="0.3">
      <c r="A101" s="156" t="s">
        <v>3</v>
      </c>
      <c r="B101" s="103" t="s">
        <v>3</v>
      </c>
      <c r="C101" s="240"/>
      <c r="D101" s="243"/>
      <c r="E101" s="123">
        <f>+C101*D101</f>
        <v>0</v>
      </c>
      <c r="F101" s="124"/>
      <c r="G101" s="124"/>
    </row>
    <row r="102" spans="1:7" ht="15.75" thickBot="1" x14ac:dyDescent="0.3">
      <c r="A102" s="104"/>
      <c r="B102" s="638" t="s">
        <v>27</v>
      </c>
      <c r="C102" s="639"/>
      <c r="D102" s="639"/>
      <c r="E102" s="115">
        <f>SUM(E97:E101)</f>
        <v>24255</v>
      </c>
      <c r="F102" s="62"/>
      <c r="G102" s="62"/>
    </row>
    <row r="103" spans="1:7" ht="15" x14ac:dyDescent="0.25">
      <c r="A103" s="116"/>
      <c r="B103" s="53"/>
      <c r="C103" s="54"/>
      <c r="D103" s="54"/>
      <c r="E103" s="54"/>
      <c r="F103" s="62"/>
      <c r="G103" s="62"/>
    </row>
    <row r="104" spans="1:7" ht="15" x14ac:dyDescent="0.25">
      <c r="A104" s="116"/>
      <c r="B104" s="53"/>
      <c r="C104" s="54"/>
      <c r="D104" s="54"/>
      <c r="E104" s="54"/>
      <c r="F104" s="62"/>
      <c r="G104" s="62"/>
    </row>
    <row r="105" spans="1:7" ht="15" x14ac:dyDescent="0.25">
      <c r="A105" s="116"/>
      <c r="B105" s="53"/>
      <c r="C105" s="54"/>
      <c r="D105" s="54"/>
      <c r="E105" s="54"/>
      <c r="F105" s="62"/>
      <c r="G105" s="62"/>
    </row>
    <row r="106" spans="1:7" ht="15.75" thickBot="1" x14ac:dyDescent="0.3">
      <c r="A106" s="131" t="s">
        <v>80</v>
      </c>
      <c r="B106" s="132"/>
      <c r="C106" s="131"/>
      <c r="D106" s="131"/>
    </row>
    <row r="107" spans="1:7" ht="15" x14ac:dyDescent="0.2">
      <c r="A107" s="632" t="s">
        <v>2</v>
      </c>
      <c r="B107" s="641" t="s">
        <v>15</v>
      </c>
      <c r="C107" s="95" t="s">
        <v>26</v>
      </c>
      <c r="D107" s="107" t="s">
        <v>89</v>
      </c>
      <c r="E107" s="97" t="s">
        <v>6</v>
      </c>
      <c r="F107" s="51"/>
      <c r="G107" s="51"/>
    </row>
    <row r="108" spans="1:7" ht="15" x14ac:dyDescent="0.2">
      <c r="A108" s="633"/>
      <c r="B108" s="642"/>
      <c r="C108" s="98" t="s">
        <v>75</v>
      </c>
      <c r="D108" s="109" t="s">
        <v>8</v>
      </c>
      <c r="E108" s="100" t="s">
        <v>75</v>
      </c>
    </row>
    <row r="109" spans="1:7" ht="15.75" thickBot="1" x14ac:dyDescent="0.3">
      <c r="A109" s="634"/>
      <c r="B109" s="629"/>
      <c r="C109" s="102" t="s">
        <v>9</v>
      </c>
      <c r="D109" s="110" t="s">
        <v>10</v>
      </c>
      <c r="E109" s="34" t="s">
        <v>21</v>
      </c>
      <c r="F109" s="133"/>
      <c r="G109" s="133"/>
    </row>
    <row r="110" spans="1:7" x14ac:dyDescent="0.2">
      <c r="A110" s="134"/>
      <c r="B110" s="158" t="s">
        <v>29</v>
      </c>
      <c r="C110" s="248"/>
      <c r="D110" s="246"/>
      <c r="E110" s="39"/>
      <c r="F110" s="133"/>
      <c r="G110" s="133"/>
    </row>
    <row r="111" spans="1:7" x14ac:dyDescent="0.2">
      <c r="A111" s="40">
        <v>1</v>
      </c>
      <c r="B111" s="103" t="s">
        <v>132</v>
      </c>
      <c r="C111" s="199">
        <v>24800</v>
      </c>
      <c r="D111" s="154">
        <v>12</v>
      </c>
      <c r="E111" s="43">
        <f>+C111*D111</f>
        <v>297600</v>
      </c>
    </row>
    <row r="112" spans="1:7" x14ac:dyDescent="0.2">
      <c r="A112" s="40">
        <v>2</v>
      </c>
      <c r="B112" s="103" t="s">
        <v>133</v>
      </c>
      <c r="C112" s="199">
        <v>33220</v>
      </c>
      <c r="D112" s="154">
        <v>12</v>
      </c>
      <c r="E112" s="43">
        <f>+C112*D112</f>
        <v>398640</v>
      </c>
    </row>
    <row r="113" spans="1:9" x14ac:dyDescent="0.2">
      <c r="A113" s="40"/>
      <c r="B113" s="103"/>
      <c r="C113" s="199"/>
      <c r="D113" s="154"/>
      <c r="E113" s="43" t="s">
        <v>3</v>
      </c>
    </row>
    <row r="114" spans="1:9" x14ac:dyDescent="0.2">
      <c r="A114" s="40"/>
      <c r="B114" s="159" t="s">
        <v>30</v>
      </c>
      <c r="C114" s="244"/>
      <c r="D114" s="247"/>
      <c r="E114" s="43" t="s">
        <v>3</v>
      </c>
    </row>
    <row r="115" spans="1:9" x14ac:dyDescent="0.2">
      <c r="A115" s="40">
        <v>1</v>
      </c>
      <c r="B115" s="103" t="s">
        <v>132</v>
      </c>
      <c r="C115" s="199">
        <v>2000</v>
      </c>
      <c r="D115" s="154">
        <v>12</v>
      </c>
      <c r="E115" s="43">
        <f>+C115*D115</f>
        <v>24000</v>
      </c>
    </row>
    <row r="116" spans="1:9" x14ac:dyDescent="0.2">
      <c r="A116" s="40">
        <v>2</v>
      </c>
      <c r="B116" s="103" t="s">
        <v>133</v>
      </c>
      <c r="C116" s="199">
        <v>3000</v>
      </c>
      <c r="D116" s="154">
        <v>12</v>
      </c>
      <c r="E116" s="43">
        <f>+C116*D116</f>
        <v>36000</v>
      </c>
    </row>
    <row r="117" spans="1:9" ht="15" thickBot="1" x14ac:dyDescent="0.25">
      <c r="A117" s="30"/>
      <c r="B117" s="135"/>
      <c r="C117" s="245"/>
      <c r="D117" s="50"/>
      <c r="E117" s="136"/>
    </row>
    <row r="118" spans="1:9" ht="15.75" thickBot="1" x14ac:dyDescent="0.3">
      <c r="A118" s="104"/>
      <c r="B118" s="638" t="s">
        <v>81</v>
      </c>
      <c r="C118" s="639"/>
      <c r="D118" s="639"/>
      <c r="E118" s="115">
        <f>SUM(E110:E117)</f>
        <v>756240</v>
      </c>
      <c r="F118" s="5"/>
    </row>
    <row r="119" spans="1:9" ht="15" x14ac:dyDescent="0.25">
      <c r="A119" s="92" t="s">
        <v>55</v>
      </c>
      <c r="B119" s="53"/>
      <c r="C119" s="137"/>
      <c r="D119" s="137"/>
      <c r="E119" s="137"/>
      <c r="F119" s="51"/>
      <c r="G119" s="62"/>
    </row>
    <row r="120" spans="1:9" ht="15" x14ac:dyDescent="0.25">
      <c r="A120" s="15"/>
      <c r="B120" s="53"/>
      <c r="C120" s="138"/>
      <c r="D120" s="138"/>
      <c r="E120" s="138"/>
      <c r="F120" s="51"/>
      <c r="G120" s="62"/>
    </row>
    <row r="121" spans="1:9" ht="15" x14ac:dyDescent="0.25">
      <c r="A121" s="116"/>
      <c r="B121" s="53"/>
      <c r="C121" s="54"/>
      <c r="D121" s="54"/>
      <c r="E121" s="54"/>
      <c r="F121" s="62"/>
      <c r="G121" s="62"/>
    </row>
    <row r="122" spans="1:9" ht="15" x14ac:dyDescent="0.25">
      <c r="A122" s="116"/>
      <c r="B122" s="53"/>
      <c r="C122" s="54"/>
      <c r="D122" s="54"/>
      <c r="E122" s="54"/>
      <c r="F122" s="62"/>
      <c r="G122" s="62"/>
    </row>
    <row r="123" spans="1:9" ht="15.75" thickBot="1" x14ac:dyDescent="0.3">
      <c r="A123" s="117" t="s">
        <v>64</v>
      </c>
      <c r="B123" s="117"/>
      <c r="C123" s="117"/>
      <c r="D123" s="117"/>
      <c r="E123"/>
    </row>
    <row r="124" spans="1:9" ht="30" x14ac:dyDescent="0.2">
      <c r="A124" s="632" t="s">
        <v>2</v>
      </c>
      <c r="B124" s="635" t="s">
        <v>15</v>
      </c>
      <c r="C124" s="643" t="s">
        <v>58</v>
      </c>
      <c r="D124" s="126" t="s">
        <v>36</v>
      </c>
      <c r="E124" s="125" t="s">
        <v>28</v>
      </c>
      <c r="F124" s="55" t="s">
        <v>53</v>
      </c>
      <c r="G124" s="24" t="s">
        <v>6</v>
      </c>
      <c r="I124" s="127" t="s">
        <v>3</v>
      </c>
    </row>
    <row r="125" spans="1:9" ht="15" x14ac:dyDescent="0.2">
      <c r="A125" s="633"/>
      <c r="B125" s="636"/>
      <c r="C125" s="644"/>
      <c r="D125" s="109" t="s">
        <v>78</v>
      </c>
      <c r="E125" s="98" t="s">
        <v>75</v>
      </c>
      <c r="F125" s="99" t="s">
        <v>3</v>
      </c>
      <c r="G125" s="100" t="s">
        <v>7</v>
      </c>
    </row>
    <row r="126" spans="1:9" ht="15.75" thickBot="1" x14ac:dyDescent="0.3">
      <c r="A126" s="634"/>
      <c r="B126" s="637"/>
      <c r="C126" s="645"/>
      <c r="D126" s="110" t="s">
        <v>3</v>
      </c>
      <c r="E126" s="197" t="s">
        <v>9</v>
      </c>
      <c r="F126" s="57" t="s">
        <v>10</v>
      </c>
      <c r="G126" s="34" t="s">
        <v>21</v>
      </c>
    </row>
    <row r="127" spans="1:9" x14ac:dyDescent="0.2">
      <c r="A127" s="128">
        <v>1</v>
      </c>
      <c r="B127" s="38" t="s">
        <v>134</v>
      </c>
      <c r="C127" s="261" t="s">
        <v>137</v>
      </c>
      <c r="D127" s="257" t="s">
        <v>119</v>
      </c>
      <c r="E127" s="250">
        <v>8000</v>
      </c>
      <c r="F127" s="37">
        <v>12</v>
      </c>
      <c r="G127" s="39">
        <f>+E127*F127</f>
        <v>96000</v>
      </c>
    </row>
    <row r="128" spans="1:9" x14ac:dyDescent="0.2">
      <c r="A128" s="157">
        <v>2</v>
      </c>
      <c r="B128" s="41" t="s">
        <v>135</v>
      </c>
      <c r="C128" s="262" t="s">
        <v>125</v>
      </c>
      <c r="D128" s="154" t="s">
        <v>126</v>
      </c>
      <c r="E128" s="251">
        <v>2000</v>
      </c>
      <c r="F128" s="42">
        <v>12</v>
      </c>
      <c r="G128" s="43">
        <f>+E128*F128</f>
        <v>24000</v>
      </c>
    </row>
    <row r="129" spans="1:8" x14ac:dyDescent="0.2">
      <c r="A129" s="157">
        <v>3</v>
      </c>
      <c r="B129" s="41" t="s">
        <v>136</v>
      </c>
      <c r="C129" s="262" t="s">
        <v>138</v>
      </c>
      <c r="D129" s="154" t="s">
        <v>119</v>
      </c>
      <c r="E129" s="251">
        <v>5500</v>
      </c>
      <c r="F129" s="42">
        <v>12</v>
      </c>
      <c r="G129" s="43">
        <f>+E129*F129</f>
        <v>66000</v>
      </c>
    </row>
    <row r="130" spans="1:8" x14ac:dyDescent="0.2">
      <c r="A130" s="157" t="s">
        <v>3</v>
      </c>
      <c r="B130" s="41" t="s">
        <v>3</v>
      </c>
      <c r="C130" s="263"/>
      <c r="D130" s="50"/>
      <c r="E130" s="252"/>
      <c r="F130" s="27"/>
      <c r="G130" s="136">
        <f>+E130*F130</f>
        <v>0</v>
      </c>
    </row>
    <row r="131" spans="1:8" ht="15" thickBot="1" x14ac:dyDescent="0.25">
      <c r="A131" s="157" t="s">
        <v>3</v>
      </c>
      <c r="B131" s="41" t="s">
        <v>3</v>
      </c>
      <c r="C131" s="264"/>
      <c r="D131" s="258"/>
      <c r="E131" s="253"/>
      <c r="F131" s="45"/>
      <c r="G131" s="46">
        <f>+E131*F131</f>
        <v>0</v>
      </c>
    </row>
    <row r="132" spans="1:8" ht="15.75" thickBot="1" x14ac:dyDescent="0.3">
      <c r="A132" s="104"/>
      <c r="B132" s="638" t="s">
        <v>79</v>
      </c>
      <c r="C132" s="639"/>
      <c r="D132" s="639"/>
      <c r="E132" s="87"/>
      <c r="F132" s="196"/>
      <c r="G132" s="249">
        <f>SUM(G127:G131)</f>
        <v>186000</v>
      </c>
    </row>
    <row r="133" spans="1:8" ht="15" x14ac:dyDescent="0.25">
      <c r="A133" s="130" t="s">
        <v>54</v>
      </c>
      <c r="C133" s="54"/>
      <c r="D133" s="54"/>
      <c r="E133"/>
      <c r="F133" s="51"/>
      <c r="G133" s="51"/>
    </row>
    <row r="134" spans="1:8" ht="15" x14ac:dyDescent="0.25">
      <c r="A134" s="92" t="s">
        <v>3</v>
      </c>
      <c r="B134" s="51"/>
      <c r="C134" s="54"/>
      <c r="D134" s="54"/>
      <c r="E134" s="54"/>
      <c r="F134" s="51"/>
      <c r="G134" s="51"/>
    </row>
    <row r="135" spans="1:8" ht="15" x14ac:dyDescent="0.25">
      <c r="A135" s="15"/>
      <c r="B135" s="51"/>
      <c r="C135" s="54"/>
      <c r="D135" s="54"/>
      <c r="E135" s="54"/>
      <c r="F135" s="51"/>
      <c r="G135" s="51"/>
    </row>
    <row r="136" spans="1:8" ht="15" x14ac:dyDescent="0.25">
      <c r="A136" s="15"/>
      <c r="B136" s="53"/>
      <c r="C136" s="138"/>
      <c r="D136" s="138"/>
      <c r="E136" s="138"/>
      <c r="F136" s="51"/>
      <c r="G136" s="62"/>
    </row>
    <row r="137" spans="1:8" ht="15.75" thickBot="1" x14ac:dyDescent="0.3">
      <c r="A137" s="131" t="s">
        <v>38</v>
      </c>
      <c r="B137" s="131"/>
      <c r="C137" s="131"/>
      <c r="D137" s="131"/>
      <c r="F137"/>
      <c r="G137"/>
      <c r="H137"/>
    </row>
    <row r="138" spans="1:8" ht="15" x14ac:dyDescent="0.2">
      <c r="A138" s="632" t="s">
        <v>2</v>
      </c>
      <c r="B138" s="641" t="s">
        <v>15</v>
      </c>
      <c r="C138" s="95" t="s">
        <v>26</v>
      </c>
      <c r="D138" s="118" t="s">
        <v>19</v>
      </c>
      <c r="E138" s="97" t="s">
        <v>6</v>
      </c>
      <c r="F138"/>
      <c r="G138"/>
      <c r="H138"/>
    </row>
    <row r="139" spans="1:8" ht="15" x14ac:dyDescent="0.2">
      <c r="A139" s="633"/>
      <c r="B139" s="642"/>
      <c r="C139" s="98" t="s">
        <v>75</v>
      </c>
      <c r="D139" s="119" t="s">
        <v>20</v>
      </c>
      <c r="E139" s="100" t="s">
        <v>75</v>
      </c>
      <c r="F139"/>
      <c r="G139"/>
      <c r="H139"/>
    </row>
    <row r="140" spans="1:8" ht="15.75" thickBot="1" x14ac:dyDescent="0.3">
      <c r="A140" s="634"/>
      <c r="B140" s="629"/>
      <c r="C140" s="102" t="s">
        <v>9</v>
      </c>
      <c r="D140" s="120" t="s">
        <v>10</v>
      </c>
      <c r="E140" s="34" t="s">
        <v>21</v>
      </c>
      <c r="F140"/>
      <c r="G140"/>
      <c r="H140"/>
    </row>
    <row r="141" spans="1:8" ht="28.5" x14ac:dyDescent="0.2">
      <c r="A141" s="134">
        <v>1</v>
      </c>
      <c r="B141" s="268" t="s">
        <v>139</v>
      </c>
      <c r="C141" s="265">
        <v>250</v>
      </c>
      <c r="D141" s="269">
        <v>20</v>
      </c>
      <c r="E141" s="139">
        <f>+C141*D141</f>
        <v>5000</v>
      </c>
      <c r="F141"/>
      <c r="G141"/>
      <c r="H141"/>
    </row>
    <row r="142" spans="1:8" x14ac:dyDescent="0.2">
      <c r="A142" s="40" t="s">
        <v>3</v>
      </c>
      <c r="B142" s="103" t="s">
        <v>3</v>
      </c>
      <c r="C142" s="228"/>
      <c r="D142" s="242"/>
      <c r="E142" s="39">
        <f>+C142*D142</f>
        <v>0</v>
      </c>
      <c r="F142"/>
      <c r="G142"/>
      <c r="H142"/>
    </row>
    <row r="143" spans="1:8" x14ac:dyDescent="0.2">
      <c r="A143" s="40" t="s">
        <v>3</v>
      </c>
      <c r="B143" s="103" t="s">
        <v>3</v>
      </c>
      <c r="C143" s="228"/>
      <c r="D143" s="242"/>
      <c r="E143" s="43">
        <f>+C143*D143</f>
        <v>0</v>
      </c>
      <c r="F143"/>
      <c r="G143"/>
      <c r="H143"/>
    </row>
    <row r="144" spans="1:8" x14ac:dyDescent="0.2">
      <c r="A144" s="40" t="s">
        <v>3</v>
      </c>
      <c r="B144" s="103" t="s">
        <v>3</v>
      </c>
      <c r="C144" s="228"/>
      <c r="D144" s="242"/>
      <c r="E144" s="43">
        <f>+C144*D144</f>
        <v>0</v>
      </c>
      <c r="F144"/>
      <c r="G144"/>
      <c r="H144"/>
    </row>
    <row r="145" spans="1:8" ht="15" thickBot="1" x14ac:dyDescent="0.25">
      <c r="A145" s="25" t="s">
        <v>3</v>
      </c>
      <c r="B145" s="85" t="s">
        <v>3</v>
      </c>
      <c r="C145" s="266"/>
      <c r="D145" s="101"/>
      <c r="E145" s="136">
        <f>+C145*D145</f>
        <v>0</v>
      </c>
      <c r="F145"/>
      <c r="G145"/>
      <c r="H145"/>
    </row>
    <row r="146" spans="1:8" ht="15.75" thickBot="1" x14ac:dyDescent="0.3">
      <c r="A146" s="104"/>
      <c r="B146" s="88" t="s">
        <v>90</v>
      </c>
      <c r="C146" s="89"/>
      <c r="D146" s="89"/>
      <c r="E146" s="115">
        <f>SUM(E141:E145)</f>
        <v>5000</v>
      </c>
      <c r="F146"/>
      <c r="G146"/>
      <c r="H146"/>
    </row>
    <row r="147" spans="1:8" ht="15" x14ac:dyDescent="0.25">
      <c r="A147" s="140" t="s">
        <v>3</v>
      </c>
      <c r="B147" s="131"/>
      <c r="C147" s="54"/>
      <c r="D147" s="51"/>
      <c r="F147"/>
      <c r="G147"/>
      <c r="H147"/>
    </row>
    <row r="148" spans="1:8" ht="15" x14ac:dyDescent="0.25">
      <c r="A148" s="15"/>
      <c r="B148" s="53"/>
      <c r="C148" s="54"/>
      <c r="D148" s="51"/>
    </row>
    <row r="149" spans="1:8" ht="15.75" thickBot="1" x14ac:dyDescent="0.3">
      <c r="A149" s="15"/>
      <c r="B149" s="53"/>
      <c r="C149" s="54"/>
      <c r="D149" s="54"/>
      <c r="E149" s="54"/>
      <c r="F149" s="62"/>
      <c r="G149" s="62"/>
    </row>
    <row r="150" spans="1:8" ht="15.75" thickBot="1" x14ac:dyDescent="0.3">
      <c r="A150" s="141" t="s">
        <v>31</v>
      </c>
      <c r="B150" s="142"/>
      <c r="C150" s="143">
        <f>+G50+G63+G76+G89+E102+E118+G132+E146</f>
        <v>2073805</v>
      </c>
      <c r="E150" s="138"/>
      <c r="F150" s="54"/>
    </row>
    <row r="151" spans="1:8" x14ac:dyDescent="0.2">
      <c r="A151" s="116"/>
    </row>
    <row r="152" spans="1:8" x14ac:dyDescent="0.2">
      <c r="A152" s="15"/>
      <c r="B152" s="254" t="s">
        <v>56</v>
      </c>
    </row>
    <row r="153" spans="1:8" x14ac:dyDescent="0.2">
      <c r="A153" s="15"/>
      <c r="B153" s="254" t="s">
        <v>82</v>
      </c>
    </row>
    <row r="154" spans="1:8" x14ac:dyDescent="0.2">
      <c r="A154" s="15"/>
    </row>
  </sheetData>
  <customSheetViews>
    <customSheetView guid="{B299B940-EC65-4207-8B81-1CE7EB41FA31}" showPageBreaks="1" printArea="1" state="hidden" topLeftCell="A2">
      <selection activeCell="A2" sqref="A1:IV65536"/>
      <pageMargins left="0.55000000000000004" right="0.17" top="0.78" bottom="0.92" header="0.15" footer="0.24"/>
      <pageSetup paperSize="9" scale="70" orientation="portrait" r:id="rId1"/>
      <headerFooter alignWithMargins="0"/>
    </customSheetView>
    <customSheetView guid="{AE9BA344-E06A-4E84-9973-08C86591878B}" state="hidden" topLeftCell="A2">
      <selection activeCell="A2" sqref="A1:IV65536"/>
      <pageMargins left="0.55000000000000004" right="0.17" top="0.78" bottom="0.92" header="0.15" footer="0.24"/>
      <pageSetup paperSize="9" scale="70" orientation="portrait" r:id="rId2"/>
      <headerFooter alignWithMargins="0"/>
    </customSheetView>
  </customSheetViews>
  <mergeCells count="26">
    <mergeCell ref="B132:D132"/>
    <mergeCell ref="A138:A140"/>
    <mergeCell ref="B138:B140"/>
    <mergeCell ref="A107:A109"/>
    <mergeCell ref="B107:B109"/>
    <mergeCell ref="B118:D118"/>
    <mergeCell ref="A124:A126"/>
    <mergeCell ref="B124:B126"/>
    <mergeCell ref="C124:C126"/>
    <mergeCell ref="B89:D89"/>
    <mergeCell ref="A94:A96"/>
    <mergeCell ref="B94:B96"/>
    <mergeCell ref="B102:D102"/>
    <mergeCell ref="A68:A70"/>
    <mergeCell ref="B68:B70"/>
    <mergeCell ref="B76:D76"/>
    <mergeCell ref="A81:A83"/>
    <mergeCell ref="B81:B83"/>
    <mergeCell ref="C33:C35"/>
    <mergeCell ref="B47:C47"/>
    <mergeCell ref="A55:A57"/>
    <mergeCell ref="B55:B57"/>
    <mergeCell ref="A5:A7"/>
    <mergeCell ref="A19:A21"/>
    <mergeCell ref="A33:A35"/>
    <mergeCell ref="B33:B35"/>
  </mergeCells>
  <phoneticPr fontId="2" type="noConversion"/>
  <pageMargins left="0.55000000000000004" right="0.17" top="0.78" bottom="0.92" header="0.15" footer="0.24"/>
  <pageSetup paperSize="9" scale="70"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75B5F509EF874CB680D16CABC4A7C0" ma:contentTypeVersion="0" ma:contentTypeDescription="Create a new document." ma:contentTypeScope="" ma:versionID="0f030b003fdefed673fca0e9855b73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8927CD-9453-46F2-9602-E8F93D6AC19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E9C5D96-6A5C-4689-A46E-E64944B41BBA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CDB11C-A26F-4CAD-9716-336C2A67C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DD494ED-6677-4B14-A30D-84D3711106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MASTER Applicatn Form_Schemes</vt:lpstr>
      <vt:lpstr>MASTER Applicatn Form_Costing</vt:lpstr>
      <vt:lpstr>Appendix A_Computation of VA</vt:lpstr>
      <vt:lpstr>MASTER_Project Cost Summary</vt:lpstr>
      <vt:lpstr>MASTER_Project Cost Breakdown</vt:lpstr>
      <vt:lpstr>Sample Summary</vt:lpstr>
      <vt:lpstr>Sample Detailed Breakdown</vt:lpstr>
      <vt:lpstr>'Appendix A_Computation of VA'!Print_Area</vt:lpstr>
      <vt:lpstr>'MASTER Applicatn Form_Costing'!Print_Area</vt:lpstr>
      <vt:lpstr>'MASTER Applicatn Form_Schemes'!Print_Area</vt:lpstr>
      <vt:lpstr>'MASTER_Project Cost Breakdown'!Print_Area</vt:lpstr>
      <vt:lpstr>'MASTER_Project Cost Summary'!Print_Area</vt:lpstr>
      <vt:lpstr>'Sample Detailed Breakdown'!Print_Area</vt:lpstr>
    </vt:vector>
  </TitlesOfParts>
  <Company>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pheng shing</dc:creator>
  <cp:lastModifiedBy>Jess GUO (IMDA)</cp:lastModifiedBy>
  <cp:lastPrinted>2012-02-01T01:06:27Z</cp:lastPrinted>
  <dcterms:created xsi:type="dcterms:W3CDTF">2005-02-25T03:52:55Z</dcterms:created>
  <dcterms:modified xsi:type="dcterms:W3CDTF">2016-11-10T02:48:14Z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Order">
    <vt:lpwstr>13200.0000000000</vt:lpwstr>
  </property>
  <property fmtid="{D5CDD505-2E9C-101B-9397-08002B2CF9AE}" pid="7" name="Effective Date">
    <vt:lpwstr>1 Aug 2008</vt:lpwstr>
  </property>
  <property fmtid="{D5CDD505-2E9C-101B-9397-08002B2CF9AE}" pid="8" name="ContentType">
    <vt:lpwstr>Document</vt:lpwstr>
  </property>
  <property fmtid="{D5CDD505-2E9C-101B-9397-08002B2CF9AE}" pid="9" name="_CopySource">
    <vt:lpwstr>http://nav.ida.gov.sg/FNP/Workspace/IM/WorkspaceDocumentLibrary/Forms and Templates/Standard/Engagement Phase/Std_Engagement Phase_MASTER_Appendix A (Value Add Computation)_Application Form Costing.xls</vt:lpwstr>
  </property>
  <property fmtid="{D5CDD505-2E9C-101B-9397-08002B2CF9AE}" pid="10" name="ContentTypeId">
    <vt:lpwstr>0x0101005675B5F509EF874CB680D16CABC4A7C0</vt:lpwstr>
  </property>
</Properties>
</file>