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workbookProtection workbookAlgorithmName="SHA-512" workbookHashValue="eYMGmrBQc8J1gy5FzLpMjc9PSaNZg8s+WIsfaQ/nky/fRBq1Cp24noc7ONSAslX7gtuDU0kXC2Qqh33sCb22ow==" workbookSaltValue="wBncb8bnS/yBMPXGsjwifA==" workbookSpinCount="100000" lockStructure="1"/>
  <bookViews>
    <workbookView xWindow="0" yWindow="0" windowWidth="19200" windowHeight="6770"/>
  </bookViews>
  <sheets>
    <sheet name="SA" sheetId="2" r:id="rId1"/>
    <sheet name="Validation" sheetId="3" state="hidden" r:id="rId2"/>
    <sheet name="Ship Agency (standard template)" sheetId="4" state="hidden" r:id="rId3"/>
    <sheet name="Gen" sheetId="5" state="hidden" r:id="rId4"/>
  </sheets>
  <definedNames>
    <definedName name="_xlnm._FilterDatabase" localSheetId="2" hidden="1">'Ship Agency (standard template)'!$A$2:$E$32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5" l="1"/>
  <c r="D8" i="5"/>
  <c r="E7" i="5"/>
  <c r="D7" i="5"/>
  <c r="E6" i="5"/>
  <c r="D6" i="5"/>
  <c r="E5" i="5"/>
  <c r="D5" i="5"/>
  <c r="E4" i="5"/>
  <c r="D4" i="5"/>
  <c r="E3" i="5"/>
  <c r="D3" i="5"/>
  <c r="D2" i="5"/>
  <c r="I32" i="4"/>
  <c r="D32" i="4"/>
  <c r="I31" i="4"/>
  <c r="D31" i="4"/>
  <c r="I30" i="4"/>
  <c r="D30" i="4"/>
  <c r="O29" i="4"/>
  <c r="L29" i="4"/>
  <c r="I29" i="4"/>
  <c r="D29" i="4"/>
  <c r="O28" i="4"/>
  <c r="L28" i="4"/>
  <c r="I28" i="4"/>
  <c r="D28" i="4"/>
  <c r="O27" i="4"/>
  <c r="L27" i="4"/>
  <c r="I27" i="4"/>
  <c r="D27" i="4"/>
  <c r="O26" i="4"/>
  <c r="L26" i="4"/>
  <c r="I26" i="4"/>
  <c r="D26" i="4"/>
  <c r="O25" i="4"/>
  <c r="L25" i="4"/>
  <c r="I25" i="4"/>
  <c r="D25" i="4"/>
  <c r="O24" i="4"/>
  <c r="L24" i="4"/>
  <c r="I24" i="4"/>
  <c r="D24" i="4"/>
  <c r="O23" i="4"/>
  <c r="L23" i="4"/>
  <c r="I23" i="4"/>
  <c r="D23" i="4"/>
  <c r="O22" i="4"/>
  <c r="L22" i="4"/>
  <c r="I22" i="4"/>
  <c r="D22" i="4"/>
  <c r="O21" i="4"/>
  <c r="L21" i="4"/>
  <c r="I21" i="4"/>
  <c r="D21" i="4"/>
  <c r="O20" i="4"/>
  <c r="L20" i="4"/>
  <c r="I20" i="4"/>
  <c r="D20" i="4"/>
  <c r="O19" i="4"/>
  <c r="L19" i="4"/>
  <c r="I19" i="4"/>
  <c r="D19" i="4"/>
  <c r="O18" i="4"/>
  <c r="L18" i="4"/>
  <c r="I18" i="4"/>
  <c r="D18" i="4"/>
  <c r="O17" i="4"/>
  <c r="L17" i="4"/>
  <c r="I17" i="4"/>
  <c r="D17" i="4"/>
  <c r="O16" i="4"/>
  <c r="L16" i="4"/>
  <c r="I16" i="4"/>
  <c r="D16" i="4"/>
  <c r="O15" i="4"/>
  <c r="L15" i="4"/>
  <c r="I15" i="4"/>
  <c r="D15" i="4"/>
  <c r="O14" i="4"/>
  <c r="L14" i="4"/>
  <c r="I14" i="4"/>
  <c r="D14" i="4"/>
  <c r="O13" i="4"/>
  <c r="L13" i="4"/>
  <c r="I13" i="4"/>
  <c r="D13" i="4"/>
  <c r="O12" i="4"/>
  <c r="L12" i="4"/>
  <c r="I12" i="4"/>
  <c r="D12" i="4"/>
  <c r="O11" i="4"/>
  <c r="L11" i="4"/>
  <c r="I11" i="4"/>
  <c r="D11" i="4"/>
  <c r="O10" i="4"/>
  <c r="L10" i="4"/>
  <c r="I10" i="4"/>
  <c r="D10" i="4"/>
  <c r="O9" i="4"/>
  <c r="L9" i="4"/>
  <c r="I9" i="4"/>
  <c r="D9" i="4"/>
  <c r="O8" i="4"/>
  <c r="L8" i="4"/>
  <c r="I8" i="4"/>
  <c r="D8" i="4"/>
  <c r="O7" i="4"/>
  <c r="L7" i="4"/>
  <c r="I7" i="4"/>
  <c r="D7" i="4"/>
  <c r="O6" i="4"/>
  <c r="L6" i="4"/>
  <c r="I6" i="4"/>
  <c r="D6" i="4"/>
  <c r="O5" i="4"/>
  <c r="L5" i="4"/>
  <c r="I5" i="4"/>
  <c r="D5" i="4"/>
  <c r="O4" i="4"/>
  <c r="L4" i="4"/>
  <c r="I4" i="4"/>
  <c r="D4" i="4"/>
  <c r="D3" i="4"/>
  <c r="J30" i="2"/>
  <c r="K30" i="2" s="1"/>
  <c r="J29" i="2"/>
  <c r="K29" i="2" s="1"/>
  <c r="K28" i="2"/>
  <c r="J28" i="2"/>
  <c r="K27" i="2"/>
  <c r="K28" i="4" s="1"/>
  <c r="J27" i="2"/>
  <c r="J26" i="2"/>
  <c r="K26" i="2" s="1"/>
  <c r="K25" i="2"/>
  <c r="J25" i="2"/>
  <c r="J24" i="2"/>
  <c r="K24" i="2" s="1"/>
  <c r="K23" i="2"/>
  <c r="J23" i="2"/>
  <c r="J22" i="2"/>
  <c r="K22" i="2" s="1"/>
  <c r="K21" i="2"/>
  <c r="J21" i="2"/>
  <c r="J20" i="2"/>
  <c r="K20" i="2" s="1"/>
  <c r="J19" i="2"/>
  <c r="K19" i="2" s="1"/>
  <c r="J18" i="2"/>
  <c r="J17" i="2"/>
  <c r="J16" i="2"/>
  <c r="K16" i="2" s="1"/>
  <c r="B42" i="2" s="1"/>
  <c r="H27" i="4" l="1"/>
  <c r="J27" i="4" s="1"/>
  <c r="H25" i="4"/>
  <c r="J25" i="4" s="1"/>
  <c r="H23" i="4"/>
  <c r="J23" i="4" s="1"/>
  <c r="H21" i="4"/>
  <c r="J21" i="4" s="1"/>
  <c r="H19" i="4"/>
  <c r="J19" i="4" s="1"/>
  <c r="H17" i="4"/>
  <c r="J17" i="4" s="1"/>
  <c r="H15" i="4"/>
  <c r="J15" i="4" s="1"/>
  <c r="H13" i="4"/>
  <c r="J13" i="4" s="1"/>
  <c r="H11" i="4"/>
  <c r="J11" i="4" s="1"/>
  <c r="H9" i="4"/>
  <c r="J9" i="4" s="1"/>
  <c r="H7" i="4"/>
  <c r="J7" i="4" s="1"/>
  <c r="H5" i="4"/>
  <c r="J5" i="4" s="1"/>
  <c r="L19" i="2"/>
  <c r="M19" i="2" s="1"/>
  <c r="H26" i="4"/>
  <c r="H20" i="4"/>
  <c r="H16" i="4"/>
  <c r="H12" i="4"/>
  <c r="J12" i="4" s="1"/>
  <c r="H10" i="4"/>
  <c r="H8" i="4"/>
  <c r="H6" i="4"/>
  <c r="H28" i="4"/>
  <c r="J28" i="4" s="1"/>
  <c r="H24" i="4"/>
  <c r="H22" i="4"/>
  <c r="H18" i="4"/>
  <c r="H14" i="4"/>
  <c r="J14" i="4" s="1"/>
  <c r="H4" i="4"/>
  <c r="P13" i="4"/>
  <c r="N28" i="4"/>
  <c r="P28" i="4" s="1"/>
  <c r="N26" i="4"/>
  <c r="P26" i="4" s="1"/>
  <c r="N24" i="4"/>
  <c r="P24" i="4" s="1"/>
  <c r="N22" i="4"/>
  <c r="P22" i="4" s="1"/>
  <c r="N20" i="4"/>
  <c r="P20" i="4" s="1"/>
  <c r="N18" i="4"/>
  <c r="P18" i="4" s="1"/>
  <c r="N16" i="4"/>
  <c r="P16" i="4" s="1"/>
  <c r="N14" i="4"/>
  <c r="P14" i="4" s="1"/>
  <c r="N12" i="4"/>
  <c r="P12" i="4" s="1"/>
  <c r="N10" i="4"/>
  <c r="P10" i="4" s="1"/>
  <c r="N8" i="4"/>
  <c r="P8" i="4" s="1"/>
  <c r="N6" i="4"/>
  <c r="P6" i="4" s="1"/>
  <c r="N4" i="4"/>
  <c r="P4" i="4" s="1"/>
  <c r="L29" i="2"/>
  <c r="M29" i="2" s="1"/>
  <c r="N27" i="4"/>
  <c r="P27" i="4" s="1"/>
  <c r="N25" i="4"/>
  <c r="P25" i="4" s="1"/>
  <c r="N23" i="4"/>
  <c r="P23" i="4" s="1"/>
  <c r="N21" i="4"/>
  <c r="P21" i="4" s="1"/>
  <c r="N19" i="4"/>
  <c r="P19" i="4" s="1"/>
  <c r="N17" i="4"/>
  <c r="P17" i="4" s="1"/>
  <c r="N13" i="4"/>
  <c r="N11" i="4"/>
  <c r="P11" i="4" s="1"/>
  <c r="N9" i="4"/>
  <c r="P9" i="4" s="1"/>
  <c r="N15" i="4"/>
  <c r="P15" i="4" s="1"/>
  <c r="N7" i="4"/>
  <c r="P7" i="4" s="1"/>
  <c r="N5" i="4"/>
  <c r="P5" i="4" s="1"/>
  <c r="J4" i="4"/>
  <c r="J6" i="4"/>
  <c r="J8" i="4"/>
  <c r="J10" i="4"/>
  <c r="J16" i="4"/>
  <c r="J18" i="4"/>
  <c r="J20" i="4"/>
  <c r="J22" i="4"/>
  <c r="J24" i="4"/>
  <c r="J26" i="4"/>
  <c r="M8" i="4"/>
  <c r="M16" i="4"/>
  <c r="M24" i="4"/>
  <c r="M28" i="4"/>
  <c r="K5" i="4"/>
  <c r="M5" i="4" s="1"/>
  <c r="K7" i="4"/>
  <c r="M7" i="4" s="1"/>
  <c r="K9" i="4"/>
  <c r="M9" i="4" s="1"/>
  <c r="K11" i="4"/>
  <c r="M11" i="4" s="1"/>
  <c r="K13" i="4"/>
  <c r="M13" i="4" s="1"/>
  <c r="K15" i="4"/>
  <c r="M15" i="4" s="1"/>
  <c r="K17" i="4"/>
  <c r="M17" i="4" s="1"/>
  <c r="K19" i="4"/>
  <c r="M19" i="4" s="1"/>
  <c r="K21" i="4"/>
  <c r="M21" i="4" s="1"/>
  <c r="K23" i="4"/>
  <c r="M23" i="4" s="1"/>
  <c r="K25" i="4"/>
  <c r="M25" i="4" s="1"/>
  <c r="K27" i="4"/>
  <c r="M27" i="4" s="1"/>
  <c r="L27" i="2"/>
  <c r="M27" i="2" s="1"/>
  <c r="K4" i="4"/>
  <c r="M4" i="4" s="1"/>
  <c r="K6" i="4"/>
  <c r="M6" i="4" s="1"/>
  <c r="K8" i="4"/>
  <c r="K10" i="4"/>
  <c r="M10" i="4" s="1"/>
  <c r="K12" i="4"/>
  <c r="M12" i="4" s="1"/>
  <c r="K14" i="4"/>
  <c r="M14" i="4" s="1"/>
  <c r="K16" i="4"/>
  <c r="K18" i="4"/>
  <c r="M18" i="4" s="1"/>
  <c r="K20" i="4"/>
  <c r="M20" i="4" s="1"/>
  <c r="K22" i="4"/>
  <c r="M22" i="4" s="1"/>
  <c r="K24" i="4"/>
  <c r="K26" i="4"/>
  <c r="M26" i="4" s="1"/>
  <c r="M33" i="2" l="1"/>
  <c r="B40" i="2" l="1"/>
  <c r="B34" i="2"/>
  <c r="B37" i="2"/>
  <c r="B44" i="2"/>
  <c r="B36" i="2"/>
  <c r="B35" i="2"/>
</calcChain>
</file>

<file path=xl/comments1.xml><?xml version="1.0" encoding="utf-8"?>
<comments xmlns="http://schemas.openxmlformats.org/spreadsheetml/2006/main">
  <authors>
    <author>Chua, Ting Hai</author>
    <author>Shane SHEOW (IMDA)</author>
    <author>Sherry</author>
  </authors>
  <commentList>
    <comment ref="T2" authorId="0" shapeId="0">
      <text>
        <r>
          <rPr>
            <b/>
            <sz val="8"/>
            <color indexed="81"/>
            <rFont val="Tahoma"/>
            <charset val="1"/>
          </rPr>
          <t>Chua, Ting Hai:</t>
        </r>
        <r>
          <rPr>
            <sz val="8"/>
            <color indexed="81"/>
            <rFont val="Tahoma"/>
            <charset val="1"/>
          </rPr>
          <t xml:space="preserve">
Additional question
</t>
        </r>
      </text>
    </comment>
    <comment ref="F3" authorId="1" shapeId="0">
      <text>
        <r>
          <rPr>
            <b/>
            <sz val="9"/>
            <color indexed="81"/>
            <rFont val="Tahoma"/>
            <family val="2"/>
          </rPr>
          <t>Shane SHEOW (IMDA):</t>
        </r>
        <r>
          <rPr>
            <sz val="9"/>
            <color indexed="81"/>
            <rFont val="Tahoma"/>
            <family val="2"/>
          </rPr>
          <t xml:space="preserve">
Insert hyperlink: 
1. SME Centre
https://www.enterprisesg.gov.sg/contact/overview 
2. Start Digital
www.imda.gov.sg/StartDigital</t>
        </r>
      </text>
    </comment>
    <comment ref="J3" authorId="2" shapeId="0">
      <text>
        <r>
          <rPr>
            <b/>
            <sz val="9"/>
            <color indexed="81"/>
            <rFont val="Tahoma"/>
            <family val="2"/>
          </rPr>
          <t xml:space="preserve">Shane SHEOW (IMDA):
</t>
        </r>
        <r>
          <rPr>
            <sz val="9"/>
            <color indexed="81"/>
            <rFont val="Tahoma"/>
            <family val="2"/>
          </rPr>
          <t xml:space="preserve">Insert hyperlink: 
1. SME Centre
https://www.enterprisesg.gov.sg/contact/overview </t>
        </r>
      </text>
    </comment>
    <comment ref="M3" authorId="2" shapeId="0">
      <text>
        <r>
          <rPr>
            <b/>
            <sz val="9"/>
            <color indexed="81"/>
            <rFont val="Tahoma"/>
            <family val="2"/>
          </rPr>
          <t>Sherry:</t>
        </r>
        <r>
          <rPr>
            <sz val="9"/>
            <color indexed="81"/>
            <rFont val="Tahoma"/>
            <family val="2"/>
          </rPr>
          <t xml:space="preserve">
Shane SHEOW (IMDA):
Insert hyperlink: 
2. Start Digital
www.imda.gov.sg/StartDigital</t>
        </r>
      </text>
    </comment>
    <comment ref="F29" authorId="1" shapeId="0">
      <text>
        <r>
          <rPr>
            <b/>
            <sz val="9"/>
            <color indexed="81"/>
            <rFont val="Tahoma"/>
            <family val="2"/>
          </rPr>
          <t>Shane SHEOW (IMDA):</t>
        </r>
        <r>
          <rPr>
            <sz val="9"/>
            <color indexed="81"/>
            <rFont val="Tahoma"/>
            <family val="2"/>
          </rPr>
          <t xml:space="preserve">
Insert hyperlink:
SME Digital Tech Hub
http://digitaltechhub.sg/ </t>
        </r>
      </text>
    </comment>
    <comment ref="G29" authorId="1" shapeId="0">
      <text>
        <r>
          <rPr>
            <b/>
            <sz val="9"/>
            <color indexed="81"/>
            <rFont val="Tahoma"/>
            <family val="2"/>
          </rPr>
          <t>Shane SHEOW (IMDA):</t>
        </r>
        <r>
          <rPr>
            <sz val="9"/>
            <color indexed="81"/>
            <rFont val="Tahoma"/>
            <family val="2"/>
          </rPr>
          <t xml:space="preserve">
Insert hyperlink:
SME Digital Tech Hub
http://digitaltechhub.sg/ </t>
        </r>
      </text>
    </comment>
  </commentList>
</comments>
</file>

<file path=xl/sharedStrings.xml><?xml version="1.0" encoding="utf-8"?>
<sst xmlns="http://schemas.openxmlformats.org/spreadsheetml/2006/main" count="284" uniqueCount="136">
  <si>
    <t>S/N</t>
  </si>
  <si>
    <t>Question</t>
  </si>
  <si>
    <t>Stage 1</t>
  </si>
  <si>
    <t>Stage 3</t>
  </si>
  <si>
    <t>Sea Transport - Ship Agency</t>
  </si>
  <si>
    <t>Collaboration  &amp; Document Management</t>
  </si>
  <si>
    <t>Advanced Ship Agency Management</t>
  </si>
  <si>
    <t>-</t>
  </si>
  <si>
    <t>Industry:</t>
  </si>
  <si>
    <t>IDP Stage</t>
  </si>
  <si>
    <t>Area</t>
  </si>
  <si>
    <t>Solution Type</t>
  </si>
  <si>
    <t>NA</t>
  </si>
  <si>
    <t>Stage 2</t>
  </si>
  <si>
    <t xml:space="preserve">Ship Agency Management
</t>
  </si>
  <si>
    <t>Ship Agency Management</t>
  </si>
  <si>
    <t xml:space="preserve">Service Booking Portal
</t>
  </si>
  <si>
    <t>Cargo Operations
(for Liner Agents)</t>
  </si>
  <si>
    <t xml:space="preserve">Accounting &amp; Payment
</t>
  </si>
  <si>
    <t xml:space="preserve">Management Reporting
</t>
  </si>
  <si>
    <t xml:space="preserve">Port Call Management
</t>
  </si>
  <si>
    <t xml:space="preserve">Port Disbursement
</t>
  </si>
  <si>
    <t xml:space="preserve">Resource Management
</t>
  </si>
  <si>
    <t xml:space="preserve">Agency Learning Management System
</t>
  </si>
  <si>
    <t xml:space="preserve">Shipping Blockchain Eco-system
</t>
  </si>
  <si>
    <t xml:space="preserve">Drone for Document Delivery
</t>
  </si>
  <si>
    <t xml:space="preserve">Are you using an Accounting and Payment software to manage your agency’s budgeting, payments and financial reporting capabilities?
</t>
  </si>
  <si>
    <t>Are you using any digital solution to set and track your agency's key performance indicators (KPIs), as well as perform analysis on your agency’s sales, operations and financial data?</t>
  </si>
  <si>
    <t>Are you part of any global shipping blockchain platform?</t>
  </si>
  <si>
    <t>Do you have a one-stop customer facing portal which supports service bookings, confirmation and submission of booking-related documents?</t>
  </si>
  <si>
    <t xml:space="preserve">Are you using a digital solution to manage container cargo-handling operations? Key features may include:
- Consolidation of shipment information in an easy-to-read format 
- Custom cargo-handling workflow for different cargo types with automatic task alerts
- Automatic generation of shipping documentation and streamlined review process 
- Optimisation of container rollover management 
- Optimisation of stowage planning 
</t>
  </si>
  <si>
    <t xml:space="preserve">Do you use a digital solution to manage non-cargo related port call operations? This may includes arrangement of ship husbandry services, crew handling and customs clearance?
</t>
  </si>
  <si>
    <t xml:space="preserve">Do you use a digital solution to assist with your agency's port disbursement process (e.g. creation of disbursement account and statement of facts)?
</t>
  </si>
  <si>
    <t xml:space="preserve">Are you using any digital solutions to automatically schedule resources, such as boarding officers, etc.?
</t>
  </si>
  <si>
    <t xml:space="preserve">Do you use a digital solution to manage emails, files and digital documents? This could include searching, sharing and retrieving digital documents by teams across various offices? 
</t>
  </si>
  <si>
    <t xml:space="preserve">Do you use an advanced ship agency management digital solution? Key features may include:
- Integration with external platforms (e.g. PortNet, customer systems)
- Real-time cargo and vessel visibility for ship owners, charterers, shippers and vendors
- Predictive analytics for proactive business management, enabled by integration of market intelligence and agency proprietary data 
</t>
  </si>
  <si>
    <t xml:space="preserve">Do you use a digital solution that is able to design and deliver custom training curriculum for agents at different career stages. Key features may include:
- Training curriculum design tool
- e-Learning platform that adapts to ship agent's proficiency, work performance and seniority
- Performance and feedback system
</t>
  </si>
  <si>
    <t xml:space="preserve">Are you using unmanned drones to provide maritime services (e.g. such as delivery of shipping documents to vessels)?
</t>
  </si>
  <si>
    <t>For every question, please choose the option that best describes your business</t>
  </si>
  <si>
    <t>No</t>
  </si>
  <si>
    <t>Yes</t>
  </si>
  <si>
    <t>Business Capabilities</t>
  </si>
  <si>
    <t>Robotic Process Automation</t>
  </si>
  <si>
    <t>Human Resource Management (including payroll)</t>
  </si>
  <si>
    <t>Do you use any solution that assist your company to manage your human resources operations (e.g. employee profile, claims, leave, entitlements / benefits, appraisal, training and time attendance)?</t>
  </si>
  <si>
    <t>Do you use any solution that helps you with your accounts management (e.g.  general ledgers, accounts receivables, accounts payables, etc)?</t>
  </si>
  <si>
    <t>Do you automate repeatable ship agency business processes such as immigration clearances, cargo declarations and generation of shipping documentation?</t>
  </si>
  <si>
    <t>Your Digital Readiness Assessment:</t>
  </si>
  <si>
    <t>count</t>
  </si>
  <si>
    <t>Count</t>
  </si>
  <si>
    <t>SME Self-Asssessment Checklist</t>
  </si>
  <si>
    <t>stage 1</t>
  </si>
  <si>
    <t>stage 2</t>
  </si>
  <si>
    <t>Company Name:</t>
  </si>
  <si>
    <t>&lt;Optional&gt;</t>
  </si>
  <si>
    <t>stage 1-2</t>
  </si>
  <si>
    <t>stage 2-3</t>
  </si>
  <si>
    <t>Instructions</t>
  </si>
  <si>
    <t>stage 3</t>
  </si>
  <si>
    <r>
      <t xml:space="preserve">2. Please complete </t>
    </r>
    <r>
      <rPr>
        <b/>
        <sz val="11"/>
        <color theme="1"/>
        <rFont val="Calibri"/>
        <family val="2"/>
        <scheme val="minor"/>
      </rPr>
      <t>ALL</t>
    </r>
    <r>
      <rPr>
        <sz val="11"/>
        <color theme="1"/>
        <rFont val="Calibri"/>
        <family val="2"/>
        <scheme val="minor"/>
      </rPr>
      <t xml:space="preserve"> the questions in this checklist for an accurate assessment. </t>
    </r>
  </si>
  <si>
    <t>Updated on April 2019</t>
  </si>
  <si>
    <t>Info block 1</t>
  </si>
  <si>
    <t>Info block 3</t>
  </si>
  <si>
    <t>Stage 1 Solutions</t>
  </si>
  <si>
    <t>Stage 2 Solutions</t>
  </si>
  <si>
    <t>Stage 3 Solutions</t>
  </si>
  <si>
    <t>Current Stage</t>
  </si>
  <si>
    <t>Generic Solution (6)</t>
  </si>
  <si>
    <t>Start Digital Pack</t>
  </si>
  <si>
    <r>
      <t xml:space="preserve">Based on your response, you have adopted digital solutions from the following stages of the Industry Digital Plan (IDP): 
Stage 1: 0 of 8 solutions
Stage 2: 2 of 2 solutions
Stage 3: 2 of 2 solutions
To further your digitalisation efforts, you may wish to consider adopting digital solutions in Stage 1 of the </t>
    </r>
    <r>
      <rPr>
        <b/>
        <sz val="11"/>
        <color theme="1"/>
        <rFont val="Calibri"/>
        <family val="2"/>
        <scheme val="minor"/>
      </rPr>
      <t>IDP</t>
    </r>
    <r>
      <rPr>
        <sz val="11"/>
        <color theme="1"/>
        <rFont val="Calibri"/>
        <family val="2"/>
        <scheme val="minor"/>
      </rPr>
      <t xml:space="preserve">.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r>
      <rPr>
        <b/>
        <sz val="11"/>
        <color theme="1"/>
        <rFont val="Calibri"/>
        <family val="2"/>
        <scheme val="minor"/>
      </rPr>
      <t xml:space="preserve">[Note this is just an example] </t>
    </r>
  </si>
  <si>
    <t>To show all unselected generic solutions</t>
  </si>
  <si>
    <r>
      <t xml:space="preserve">Based on your response, you have adopted digital solutions from the following stages of the Industry Digital Plan (IDP): 
Stage 1: 1 of 8 Solutions
Stage 2: 2 of 2 solutions
Stage 3: 2 of 2 solutions
To further your digitalisation efforts, you may wish to consider adopting the other digital solutions in Stage 1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</si>
  <si>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8 of 8 Solutions
Stage 2: 2 of 2 solutions
Stage 3: 0 of 2 solutions
To further your digitalisation efforts, you may wish to consider adopting digital solutions in Stage 3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</si>
  <si>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8 of 8 Solutions
Stage 2:  2 of 2 solutions
Stage 3:  1 of 2 solutions
To further your digitalisation efforts, you may wish to consider adopting the other digital solutions in Stage 3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</si>
  <si>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1 of 8 Solutions
Stage 2:  0 of 2 solutions
Stage 3:  0 of 2 solutions
To further your digitalisation efforts, you may wish to consider adopting the other digital solutions in Stage 1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</si>
  <si>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0 of 8 Solutions
Stage 2:  1 of 2 solutions
Stage 3:  0 of 2 solutions
To further your digitalisation efforts, you may wish to consider adopting the other digital solutions in Stage 2, as well as solutions in Stage 1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</si>
  <si>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1 of 8 Solutions
Stage 2: 1 of 2 solutions
Stage 3: 0 of 2 solutions
To further your digitalisation efforts, you may wish to consider adopting the other digital solutions in Stages 1 and 2 of the </t>
    </r>
    <r>
      <rPr>
        <b/>
        <u/>
        <sz val="11"/>
        <color theme="1"/>
        <rFont val="Calibri"/>
        <family val="2"/>
        <scheme val="minor"/>
      </rPr>
      <t>IDP</t>
    </r>
    <r>
      <rPr>
        <sz val="11"/>
        <color theme="1"/>
        <rFont val="Calibri"/>
        <family val="2"/>
        <scheme val="minor"/>
      </rPr>
      <t>. Please refer to the IDP for the list of solutions and the training required to raise your employees' digital skills.</t>
    </r>
  </si>
  <si>
    <r>
      <t xml:space="preserve">Based on your response, you have adopted digital solutions from the following stages of the Industry Digital Plan (IDP): 
Stage 1: 0 of 8 Solutions
Stage 2: 0 of 2 solutions
Stage 3: 2 of 2 solutions
To further your digitalisation efforts, you may wish to consider adopting digital solutions in Stages 1 and 2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</si>
  <si>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0 of 8 Solutions
Stage 2: 1 of 2 solutions
Stage 3: 2 of 2 solutions
To further your digitalisation efforts, you may wish to consider adopting the other digital solutions in Stage 2, as well as solutions in Stage 1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</si>
  <si>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1 of 8 Solutions
Stage 2: 0 of 2 solutions
Stage 3: 2 of 2 solutions
To further your digitalisation efforts, you may wish to consider adopting the other digital solutions in Stage 1, as well as solutions in Stage 2 of the IDP. Please refer to the </t>
    </r>
    <r>
      <rPr>
        <b/>
        <u/>
        <sz val="11"/>
        <color theme="1"/>
        <rFont val="Calibri"/>
        <family val="2"/>
        <scheme val="minor"/>
      </rPr>
      <t xml:space="preserve">IDP </t>
    </r>
    <r>
      <rPr>
        <sz val="11"/>
        <color theme="1"/>
        <rFont val="Calibri"/>
        <family val="2"/>
        <scheme val="minor"/>
      </rPr>
      <t>for the list of solutions and the training required to raise your employees' digital skills.</t>
    </r>
  </si>
  <si>
    <r>
      <t xml:space="preserve">Based on your response, you have adopted digital solutions from the following stages of the Industry Digital Plan (IDP): 
Stage 1: 1 of 8 Solutions
Stage 2: 1 of 2 solutions
Stage 3: 2 of 2 solutions
To further your digitalisation efforts, you may wish to consider adopting the other digital solutions in Stages 1 and 2 of the </t>
    </r>
    <r>
      <rPr>
        <b/>
        <u/>
        <sz val="11"/>
        <color theme="1"/>
        <rFont val="Calibri"/>
        <family val="2"/>
        <scheme val="minor"/>
      </rPr>
      <t>IDP</t>
    </r>
    <r>
      <rPr>
        <sz val="11"/>
        <color theme="1"/>
        <rFont val="Calibri"/>
        <family val="2"/>
        <scheme val="minor"/>
      </rPr>
      <t xml:space="preserve">. Please refer to the IDP for the list of solutions and the training required to raise your employees' digital skills. </t>
    </r>
  </si>
  <si>
    <r>
      <t xml:space="preserve">Based on your response, you have adopted digital solutions from the following stages of the Industry Digital Plan (IDP): 
Stage 1:  0 of 8 Solutions
Stage 2:  0 of 2 solutions
Stage 3:  1 of 2 solutions
To further your digitalisation efforts, you may wish to consider adopting the other digital solutions in Stage 3, as well as solutions in Stages 1 and 2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</si>
  <si>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0 of 8 Solutions
Stage 2:  1 of 2 solutions
Stage 3:  1 of 2 solutions
To further your digitalisation efforts, you may wish to consider adopting the other digital solutions in Stages 2 and 3, as well as solutions in Stage 1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</si>
  <si>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1 of 8 Solutions
Stage 2:  0 of 2 solutions
Stage 3:  1 of 2 solutions
To further your digitalisation efforts, you may wish to consider adopting the other digital solutions in Stages 1 and 3 as well as solutions in Stage 2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</si>
  <si>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1 of 8 Solutions
Stage 2:  1 of 2 solutions
Stage 3:  1 of 2 solutions
To further your digitalisation efforts, you may wish to consider adopting the other digital solutions in all 3 Stages of the IDP. Please refer to the </t>
    </r>
    <r>
      <rPr>
        <b/>
        <u/>
        <sz val="11"/>
        <color theme="1"/>
        <rFont val="Calibri"/>
        <family val="2"/>
        <scheme val="minor"/>
      </rPr>
      <t xml:space="preserve">IDP </t>
    </r>
    <r>
      <rPr>
        <sz val="11"/>
        <color theme="1"/>
        <rFont val="Calibri"/>
        <family val="2"/>
        <scheme val="minor"/>
      </rPr>
      <t>for the list of solutions and the training required to raise your employees' digital skills.</t>
    </r>
  </si>
  <si>
    <r>
      <t xml:space="preserve">Based on your response, you have adopted digital solutions from the following stages of the Industry Digital Plan (IDP): 
Stage 1:  0 of 8 Solutions
Stage 2:  2 of 2 solutions
Stage 3:  0 of 2 solutions
To further your digitalisation efforts, you may wish to consider adopting digital solutions in Stages 1 and 3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</si>
  <si>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To Show number of solutions adopted at each stage: (Example) 
Stage 1: 0 of 8 Solutions
Stage 2: 2 of 2 solutions
Stage 3: 1 of 2 solutions
You have adopted Stage 3 solutions of the IDP. However, you may wish to consider adopting the other digital solutions in Stage 3, as well as solutions in Stage 1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</si>
  <si>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1 of 8 Solutions
Stage 2: 2 of 2 solutions
Stage 3: 1 of 2 solutions
To further your digitalisation efforts, you may wish to consider adopting the other digital solutions in Stages 1 and 3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</si>
  <si>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8 of 8 Solutions
Stage 2: 1 of 2 solutions
Stage 3: 0 of 2 solutions
To further your digitalisation efforts, you may wish to consider adopting the other digital solutions in Stage 2, as well as solutions in Stage 3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</si>
  <si>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8 of 8 Solutions
Stage 2:  0 of 2 solutions
Stage 3:  1 of 2 solutions
To further your digitalisation efforts, you may wish to consider adopting the other digital solutions in Stage 3, as well as solutions in Stage 2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</si>
  <si>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8 of 8 Solutions
Stage 2:  1 of 2 solutions
Stage 3:  1 of 2 solutions
To further your digitalisation efforts, you may wish to consider adopting the other digital solutions in Stages 2 and 3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</si>
  <si>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Congratulations! You have adopted all digital solutions across the 3 Stages of the Industry Digital Plan. You may wish to make an appointment with the Principal Consultants at at </t>
    </r>
    <r>
      <rPr>
        <b/>
        <u/>
        <sz val="11"/>
        <color theme="1"/>
        <rFont val="Calibri"/>
        <family val="2"/>
        <scheme val="minor"/>
      </rPr>
      <t>SME Digital Tech Hub</t>
    </r>
    <r>
      <rPr>
        <sz val="11"/>
        <color theme="1"/>
        <rFont val="Calibri"/>
        <family val="2"/>
        <scheme val="minor"/>
      </rPr>
      <t xml:space="preserve"> to further your digitalisation efforts.</t>
    </r>
  </si>
  <si>
    <t>Recommendation</t>
  </si>
  <si>
    <t>Need Help?</t>
  </si>
  <si>
    <t>Get Digital Consultancy with a Business Advisor at your nearest SME Centre for advice on the solution and grant that meets your business needs.</t>
  </si>
  <si>
    <t>Be referred to the Digital Consultants at the SME Digital Tech Hub for more advanced digital needs.</t>
  </si>
  <si>
    <r>
      <t xml:space="preserve">Based on your response, you have adopted digital solutions from the following stages of the Industry Digital Plan (IDP): 
Stage 1: 6 of 8 Solutions
Stage 2:  0 of 2 solutions
Stage 3: 0 of 2 solutions
To further your digitalisation efforts, you may wish to consider adopting digital solutions in Stage 2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</si>
  <si>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Based on your response, you have adopted digital solutions from the following stages of the Industry Digital Plan (IDP): 
Stage 1: 6 of 8 Solutions
Stage 2: 0 of 2 solutions
Stage 3: 2 of 2 solutions
To further your digitalisation efforts, you may wish to consider adopting digital solutions in Stage 2 of the IDP. Please refer to the</t>
    </r>
    <r>
      <rPr>
        <b/>
        <u/>
        <sz val="11"/>
        <color theme="1"/>
        <rFont val="Calibri"/>
        <family val="2"/>
        <scheme val="minor"/>
      </rPr>
      <t xml:space="preserve"> 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</si>
  <si>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6 of 8 Solutions
Stage 2: 2 of 2 solutions
Stage 3: 2 of 2 solutions
To further your digitalisation efforts, you may wish to consider adopting the other digital solutions in Stage 2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</si>
  <si>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1 of 8 Solutions
Stage 2:  2 of 2 solutions
Stage 3:  0 of 2 solutions
To further your digitalisation efforts, you may wish to consider adopting the other digital solutions in Stages 1, as well as solutions in Stage 3 of the IDP. Please refer to the </t>
    </r>
    <r>
      <rPr>
        <b/>
        <u/>
        <sz val="11"/>
        <color theme="1"/>
        <rFont val="Calibri"/>
        <family val="2"/>
        <scheme val="minor"/>
      </rPr>
      <t xml:space="preserve">IDP </t>
    </r>
    <r>
      <rPr>
        <sz val="11"/>
        <color theme="1"/>
        <rFont val="Calibri"/>
        <family val="2"/>
        <scheme val="minor"/>
      </rPr>
      <t>for the list of solutions and the training required to raise your employees' digital skills.</t>
    </r>
  </si>
  <si>
    <t>You may wish to make an appointment with the Principal Consultants at the SME Digital Tech Hub to further your digitalisation efforts.</t>
  </si>
  <si>
    <t>Accounting Management</t>
  </si>
  <si>
    <r>
      <t xml:space="preserve">Based on your response, you have not adopted any of the digital solutions specified in the Sea Transport Harbour Craft Industry Digital Plan.   
You may wish to make an appointment with a Business Advisor at your nearest </t>
    </r>
    <r>
      <rPr>
        <b/>
        <sz val="11"/>
        <color theme="1"/>
        <rFont val="Calibri"/>
        <family val="2"/>
        <scheme val="minor"/>
      </rPr>
      <t>SME Centre</t>
    </r>
    <r>
      <rPr>
        <sz val="11"/>
        <color theme="1"/>
        <rFont val="Calibri"/>
        <family val="2"/>
        <scheme val="minor"/>
      </rPr>
      <t xml:space="preserve"> for advice on the digital solutions that meet your business needs.
If you are a newly incorporated business, you may wish to consider taking up a </t>
    </r>
    <r>
      <rPr>
        <b/>
        <sz val="11"/>
        <color theme="1"/>
        <rFont val="Calibri"/>
        <family val="2"/>
        <scheme val="minor"/>
      </rPr>
      <t>Start Digital Pack</t>
    </r>
    <r>
      <rPr>
        <sz val="11"/>
        <color theme="1"/>
        <rFont val="Calibri"/>
        <family val="2"/>
        <scheme val="minor"/>
      </rPr>
      <t>.</t>
    </r>
  </si>
  <si>
    <t xml:space="preserve">Your Digital Readiness Assessment </t>
  </si>
  <si>
    <t>You may wish to make an appointment with a Business Advisor at your nearest SME Centre for advice on the digital solutions that meet your business needs.</t>
  </si>
  <si>
    <t>If you are a newly incorporated business, you may wish to consider taking up a Start Digital Pack.</t>
  </si>
  <si>
    <t xml:space="preserve"> </t>
  </si>
  <si>
    <r>
      <t xml:space="preserve">- Adopt digital solutions in </t>
    </r>
    <r>
      <rPr>
        <b/>
        <sz val="11"/>
        <color theme="1"/>
        <rFont val="Calibri"/>
        <family val="2"/>
        <scheme val="minor"/>
      </rPr>
      <t>Stage 1</t>
    </r>
    <r>
      <rPr>
        <sz val="11"/>
        <color theme="1"/>
        <rFont val="Calibri"/>
        <family val="2"/>
        <scheme val="minor"/>
      </rPr>
      <t xml:space="preserve"> of the </t>
    </r>
    <r>
      <rPr>
        <sz val="11"/>
        <color rgb="FF0070C0"/>
        <rFont val="Calibri"/>
        <family val="2"/>
        <scheme val="minor"/>
      </rPr>
      <t>Sea Transport Harbour Craft Industry Digital Plan</t>
    </r>
    <r>
      <rPr>
        <sz val="11"/>
        <color theme="1"/>
        <rFont val="Calibri"/>
        <family val="2"/>
        <scheme val="minor"/>
      </rPr>
      <t xml:space="preserve">. 
- Adopt the following business capabilicies solutions on </t>
    </r>
    <r>
      <rPr>
        <sz val="11"/>
        <color rgb="FF0070C0"/>
        <rFont val="Calibri"/>
        <family val="2"/>
        <scheme val="minor"/>
      </rPr>
      <t>here &lt;Note: to be linked to MPA's website&gt;</t>
    </r>
    <r>
      <rPr>
        <sz val="11"/>
        <color theme="1"/>
        <rFont val="Calibri"/>
        <family val="2"/>
        <scheme val="minor"/>
      </rPr>
      <t xml:space="preserve">:
      - &lt;To show all unselected generic solutions&gt; 
- Identify the training required to raise your employees' digital skills using the </t>
    </r>
    <r>
      <rPr>
        <sz val="11"/>
        <color rgb="FF0070C0"/>
        <rFont val="Calibri"/>
        <family val="2"/>
        <scheme val="minor"/>
      </rPr>
      <t>Sea Transport Ship Agency Industry Digital Plan</t>
    </r>
    <r>
      <rPr>
        <sz val="11"/>
        <color theme="1"/>
        <rFont val="Calibri"/>
        <family val="2"/>
        <scheme val="minor"/>
      </rPr>
      <t xml:space="preserve">. </t>
    </r>
  </si>
  <si>
    <t>IMDA Sea Transport Industry Digital Plan for Ship Agency - SME Self-Assessment Checklist - Version 1.0</t>
  </si>
  <si>
    <t>You have adopted digital solutions from the following stages of the Sea Transport Ship Agency Industry Digital Plan (IDP):</t>
  </si>
  <si>
    <t>Based on your response, you have not adopted any of the digital solutions specified in the Sea Transport Ship Agency Industry Digital Plan.</t>
  </si>
  <si>
    <t>&lt;IGNORE&gt;</t>
  </si>
  <si>
    <r>
      <t xml:space="preserve">Adopt the other digital solutions in Stage 2, as well as solutions in Stage 3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</si>
  <si>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Stage 3, as well as solutions in Stage 2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</si>
  <si>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Stages 2 and 3</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</si>
  <si>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Stages 1 and 3</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</si>
  <si>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Stage 3, as well as solutions in Stage 1 of the </t>
    </r>
    <r>
      <rPr>
        <sz val="11"/>
        <color rgb="FF0070C0"/>
        <rFont val="Calibri"/>
        <family val="2"/>
        <scheme val="minor"/>
      </rPr>
      <t>Sea Transport Ship Agency Industry Digital Plan</t>
    </r>
    <r>
      <rPr>
        <sz val="11"/>
        <color theme="1"/>
        <rFont val="Calibri"/>
        <family val="2"/>
        <scheme val="minor"/>
      </rPr>
      <t xml:space="preserve">. </t>
    </r>
  </si>
  <si>
    <r>
      <t xml:space="preserve">Adopt digital solutions in </t>
    </r>
    <r>
      <rPr>
        <b/>
        <sz val="11"/>
        <color theme="1"/>
        <rFont val="Calibri"/>
        <family val="2"/>
        <scheme val="minor"/>
      </rPr>
      <t>Stage 1</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</si>
  <si>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Stage 1</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</si>
  <si>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digital solutions in </t>
    </r>
    <r>
      <rPr>
        <b/>
        <sz val="11"/>
        <color theme="1"/>
        <rFont val="Calibri"/>
        <family val="2"/>
        <scheme val="minor"/>
      </rPr>
      <t>Stage 2</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</si>
  <si>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Stage 2</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</si>
  <si>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digital solutions in </t>
    </r>
    <r>
      <rPr>
        <b/>
        <sz val="11"/>
        <color theme="1"/>
        <rFont val="Calibri"/>
        <family val="2"/>
        <scheme val="minor"/>
      </rPr>
      <t>Stage 3</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</si>
  <si>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Stage 3</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</si>
  <si>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Stage 2, as well as solutions in Stage 1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</si>
  <si>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Stages 1 and 2</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</si>
  <si>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digital solutions in </t>
    </r>
    <r>
      <rPr>
        <b/>
        <sz val="11"/>
        <color theme="1"/>
        <rFont val="Calibri"/>
        <family val="2"/>
        <scheme val="minor"/>
      </rPr>
      <t>Stages 1 and 2</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</si>
  <si>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Stage 1, as well as solutions in Stage 2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</si>
  <si>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Stage 3, as well as solutions in Stages 1 and 2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</si>
  <si>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Stages 2 and 3, as well as solutions in Stage 1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</si>
  <si>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Stages 1 and 3 as well as solutions in Stage 2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</si>
  <si>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all 3 Stages of the </t>
    </r>
    <r>
      <rPr>
        <sz val="11"/>
        <color rgb="FF0070C0"/>
        <rFont val="Calibri"/>
        <family val="2"/>
        <scheme val="minor"/>
      </rPr>
      <t>Sea Transport Ship Agency Industry Digital Plan</t>
    </r>
    <r>
      <rPr>
        <sz val="11"/>
        <color theme="1"/>
        <rFont val="Calibri"/>
        <family val="2"/>
        <scheme val="minor"/>
      </rPr>
      <t xml:space="preserve">. </t>
    </r>
  </si>
  <si>
    <r>
      <t xml:space="preserve">Adopt digital solutions in </t>
    </r>
    <r>
      <rPr>
        <b/>
        <sz val="11"/>
        <color theme="1"/>
        <rFont val="Calibri"/>
        <family val="2"/>
        <scheme val="minor"/>
      </rPr>
      <t>Stages 1 and 3</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</si>
  <si>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Stages 1, as well as solutions in Stage 3 of the </t>
    </r>
    <r>
      <rPr>
        <sz val="11"/>
        <color rgb="FF0070C0"/>
        <rFont val="Calibri"/>
        <family val="2"/>
        <scheme val="minor"/>
      </rPr>
      <t>Sea Transport Ship Agency Industry Digital Plan</t>
    </r>
    <r>
      <rPr>
        <sz val="11"/>
        <color theme="1"/>
        <rFont val="Calibri"/>
        <family val="2"/>
        <scheme val="minor"/>
      </rPr>
      <t xml:space="preserve">. </t>
    </r>
  </si>
  <si>
    <r>
      <t xml:space="preserve">Identify the training required to raise your employees' digital skills using the </t>
    </r>
    <r>
      <rPr>
        <sz val="11"/>
        <color rgb="FF0070C0"/>
        <rFont val="Calibri"/>
        <family val="2"/>
        <scheme val="minor"/>
      </rPr>
      <t>Sea Transport Ship Agency Industry Digital Plan</t>
    </r>
    <r>
      <rPr>
        <sz val="11"/>
        <color theme="1"/>
        <rFont val="Calibri"/>
        <family val="2"/>
        <scheme val="minor"/>
      </rPr>
      <t xml:space="preserve">. </t>
    </r>
  </si>
  <si>
    <t>1.The purpose of the self-assessment checklist is for you to assess your digital readiness.</t>
  </si>
  <si>
    <t>3. Your "Digital Readiness Assessment" and the "Recommendation" will be provided at the end of this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</si>
</sst>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2"/>
      <color theme="1"/>
      <name val="Calibri"/>
      <family val="2"/>
      <scheme val="minor"/>
    </font>
    <font>
      <sz val="12"/>
      <name val="Calibri"/>
      <family val="2"/>
      <scheme val="minor"/>
    </font>
    <font>
      <sz val="12"/>
      <color theme="0"/>
      <name val="Calibri"/>
      <family val="2"/>
      <scheme val="minor"/>
    </font>
    <font>
      <b/>
      <sz val="12"/>
      <color theme="1"/>
      <name val="Calibri"/>
      <family val="2"/>
      <scheme val="minor"/>
    </font>
    <font>
      <b/>
      <sz val="12"/>
      <color theme="0"/>
      <name val="Calibri"/>
      <family val="2"/>
      <scheme val="minor"/>
    </font>
    <font>
      <b/>
      <sz val="11"/>
      <color theme="0"/>
      <name val="Calibri"/>
      <family val="2"/>
      <scheme val="minor"/>
    </font>
    <font>
      <b/>
      <sz val="11"/>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u/>
      <sz val="11"/>
      <color theme="1"/>
      <name val="Calibri"/>
      <family val="2"/>
      <scheme val="minor"/>
    </font>
    <font>
      <b/>
      <sz val="8"/>
      <color indexed="81"/>
      <name val="Tahoma"/>
      <charset val="1"/>
    </font>
    <font>
      <sz val="8"/>
      <color indexed="81"/>
      <name val="Tahoma"/>
      <charset val="1"/>
    </font>
    <font>
      <b/>
      <sz val="9"/>
      <color indexed="81"/>
      <name val="Tahoma"/>
      <family val="2"/>
    </font>
    <font>
      <sz val="9"/>
      <color indexed="81"/>
      <name val="Tahoma"/>
      <family val="2"/>
    </font>
    <font>
      <sz val="11"/>
      <color rgb="FF0070C0"/>
      <name val="Calibri"/>
      <family val="2"/>
      <scheme val="minor"/>
    </font>
    <font>
      <u/>
      <sz val="11"/>
      <color theme="10"/>
      <name val="Calibri"/>
      <family val="2"/>
      <scheme val="minor"/>
    </font>
    <font>
      <sz val="11"/>
      <color theme="1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theme="6"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7" fillId="0" borderId="0" applyNumberFormat="0" applyFill="0" applyBorder="0" applyAlignment="0" applyProtection="0"/>
  </cellStyleXfs>
  <cellXfs count="97">
    <xf numFmtId="0" fontId="0" fillId="0" borderId="0" xfId="0"/>
    <xf numFmtId="0" fontId="1" fillId="0" borderId="0" xfId="0" applyFont="1" applyFill="1" applyAlignment="1" applyProtection="1"/>
    <xf numFmtId="0" fontId="1" fillId="0" borderId="0" xfId="0" applyFont="1" applyFill="1" applyAlignment="1" applyProtection="1">
      <alignment horizontal="left" vertical="top"/>
    </xf>
    <xf numFmtId="0" fontId="2" fillId="0" borderId="0" xfId="0" applyFont="1" applyFill="1" applyAlignment="1" applyProtection="1">
      <alignment horizontal="left" vertical="top" wrapText="1"/>
    </xf>
    <xf numFmtId="0" fontId="3" fillId="0" borderId="0" xfId="0" applyFont="1" applyFill="1" applyAlignment="1" applyProtection="1"/>
    <xf numFmtId="0" fontId="5" fillId="2" borderId="1" xfId="0" applyFont="1" applyFill="1" applyBorder="1" applyAlignment="1" applyProtection="1">
      <alignment horizontal="left" vertical="top" wrapText="1"/>
    </xf>
    <xf numFmtId="0" fontId="1" fillId="3" borderId="1" xfId="0" applyFont="1" applyFill="1" applyBorder="1" applyAlignment="1" applyProtection="1">
      <alignment vertical="top"/>
    </xf>
    <xf numFmtId="0" fontId="1" fillId="3" borderId="1" xfId="0" applyFont="1" applyFill="1" applyBorder="1" applyAlignment="1" applyProtection="1">
      <alignment vertical="top" wrapText="1"/>
    </xf>
    <xf numFmtId="0" fontId="1" fillId="3" borderId="1" xfId="0" applyFont="1" applyFill="1" applyBorder="1" applyAlignment="1" applyProtection="1">
      <alignment horizontal="left" vertical="top" wrapText="1"/>
    </xf>
    <xf numFmtId="0" fontId="2" fillId="3" borderId="1" xfId="0" applyFont="1" applyFill="1" applyBorder="1" applyAlignment="1" applyProtection="1">
      <alignment vertical="top" wrapText="1"/>
    </xf>
    <xf numFmtId="0" fontId="2" fillId="3" borderId="1" xfId="0" applyFont="1" applyFill="1" applyBorder="1" applyAlignment="1" applyProtection="1">
      <alignment horizontal="left" vertical="top" wrapText="1"/>
    </xf>
    <xf numFmtId="0" fontId="3" fillId="0" borderId="0" xfId="0" applyFont="1" applyFill="1" applyAlignment="1" applyProtection="1">
      <alignment vertical="top"/>
    </xf>
    <xf numFmtId="0" fontId="1" fillId="0" borderId="0" xfId="0" applyFont="1" applyFill="1" applyAlignment="1" applyProtection="1">
      <alignment vertical="top"/>
    </xf>
    <xf numFmtId="0" fontId="1" fillId="4" borderId="1" xfId="0" applyFont="1" applyFill="1" applyBorder="1" applyAlignment="1" applyProtection="1">
      <alignment vertical="top"/>
    </xf>
    <xf numFmtId="0" fontId="1" fillId="4" borderId="1" xfId="0" applyFont="1" applyFill="1" applyBorder="1" applyAlignment="1" applyProtection="1">
      <alignment vertical="top" wrapText="1"/>
    </xf>
    <xf numFmtId="0" fontId="1" fillId="4" borderId="1" xfId="0" applyFont="1" applyFill="1" applyBorder="1" applyAlignment="1" applyProtection="1">
      <alignment horizontal="left" vertical="top" wrapText="1"/>
    </xf>
    <xf numFmtId="0" fontId="1" fillId="5" borderId="1" xfId="0" applyFont="1" applyFill="1" applyBorder="1" applyAlignment="1" applyProtection="1">
      <alignment vertical="top"/>
    </xf>
    <xf numFmtId="0" fontId="1" fillId="5" borderId="1" xfId="0" applyFont="1" applyFill="1" applyBorder="1" applyAlignment="1" applyProtection="1">
      <alignment vertical="top" wrapText="1"/>
    </xf>
    <xf numFmtId="0" fontId="1" fillId="5" borderId="1" xfId="0" applyFont="1" applyFill="1" applyBorder="1" applyAlignment="1" applyProtection="1">
      <alignment horizontal="left" vertical="top" wrapText="1"/>
    </xf>
    <xf numFmtId="0" fontId="3" fillId="0" borderId="0" xfId="0" applyFont="1" applyFill="1" applyProtection="1"/>
    <xf numFmtId="0" fontId="1" fillId="0" borderId="0" xfId="0" applyFont="1" applyFill="1" applyProtection="1"/>
    <xf numFmtId="0" fontId="1" fillId="0" borderId="0" xfId="0" applyFont="1" applyFill="1" applyAlignment="1" applyProtection="1">
      <alignment horizontal="left" wrapText="1"/>
    </xf>
    <xf numFmtId="0" fontId="2" fillId="4" borderId="1" xfId="0" applyFont="1" applyFill="1" applyBorder="1" applyAlignment="1" applyProtection="1">
      <alignment vertical="top" wrapText="1"/>
    </xf>
    <xf numFmtId="0" fontId="2" fillId="5" borderId="1" xfId="0" applyFont="1" applyFill="1" applyBorder="1" applyAlignment="1" applyProtection="1">
      <alignment vertical="top" wrapText="1"/>
    </xf>
    <xf numFmtId="0" fontId="5" fillId="2"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0" fillId="0" borderId="0" xfId="0" applyFont="1" applyProtection="1"/>
    <xf numFmtId="0" fontId="0" fillId="0" borderId="0" xfId="0" applyFont="1" applyAlignment="1" applyProtection="1">
      <alignment horizontal="center" wrapText="1"/>
    </xf>
    <xf numFmtId="0" fontId="0"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horizontal="left" vertical="top"/>
    </xf>
    <xf numFmtId="0" fontId="4" fillId="0" borderId="0" xfId="0" applyFont="1" applyAlignment="1" applyProtection="1">
      <alignment horizontal="center" vertical="center"/>
    </xf>
    <xf numFmtId="0" fontId="3" fillId="0" borderId="0" xfId="0" applyFont="1" applyAlignment="1" applyProtection="1"/>
    <xf numFmtId="0" fontId="4" fillId="0" borderId="0" xfId="0" applyFont="1" applyAlignment="1" applyProtection="1">
      <alignment vertical="center"/>
    </xf>
    <xf numFmtId="0" fontId="4" fillId="0" borderId="0" xfId="0" applyFont="1" applyAlignment="1" applyProtection="1">
      <alignment horizontal="left" vertical="center"/>
    </xf>
    <xf numFmtId="0" fontId="5" fillId="0" borderId="0" xfId="0" applyFont="1" applyAlignment="1" applyProtection="1">
      <alignment vertical="center"/>
    </xf>
    <xf numFmtId="0" fontId="9" fillId="0" borderId="0" xfId="0" applyFont="1" applyBorder="1" applyAlignment="1" applyProtection="1">
      <alignment vertical="center"/>
    </xf>
    <xf numFmtId="0" fontId="10"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vertical="center"/>
    </xf>
    <xf numFmtId="0" fontId="0" fillId="0" borderId="0" xfId="0" applyFill="1" applyAlignment="1">
      <alignment horizontal="center" vertical="top"/>
    </xf>
    <xf numFmtId="0" fontId="7" fillId="0" borderId="0" xfId="0" applyFont="1" applyFill="1" applyAlignment="1">
      <alignment horizontal="center" vertical="top"/>
    </xf>
    <xf numFmtId="0" fontId="0" fillId="0" borderId="0" xfId="0" applyFill="1" applyAlignment="1">
      <alignment horizontal="left" vertical="top"/>
    </xf>
    <xf numFmtId="0" fontId="0" fillId="0" borderId="0" xfId="0" applyFill="1" applyAlignment="1">
      <alignment horizontal="left" vertical="top" wrapText="1"/>
    </xf>
    <xf numFmtId="0" fontId="0" fillId="9" borderId="0" xfId="0" applyFill="1" applyAlignment="1">
      <alignment horizontal="center" vertical="top"/>
    </xf>
    <xf numFmtId="0" fontId="0" fillId="0" borderId="0" xfId="0" applyFill="1" applyAlignment="1">
      <alignment horizontal="center" vertical="top" wrapText="1"/>
    </xf>
    <xf numFmtId="0" fontId="8" fillId="7" borderId="0" xfId="0" applyFont="1" applyFill="1" applyBorder="1" applyAlignment="1" applyProtection="1">
      <alignment horizontal="left" vertical="center"/>
    </xf>
    <xf numFmtId="0" fontId="8" fillId="7" borderId="8" xfId="0" applyFont="1" applyFill="1" applyBorder="1" applyAlignment="1" applyProtection="1">
      <alignment horizontal="left" vertical="center"/>
    </xf>
    <xf numFmtId="0" fontId="8" fillId="7" borderId="9" xfId="0" applyFont="1" applyFill="1" applyBorder="1" applyAlignment="1" applyProtection="1">
      <alignment horizontal="left" vertical="center"/>
    </xf>
    <xf numFmtId="0" fontId="8" fillId="7" borderId="5" xfId="0" applyFont="1" applyFill="1" applyBorder="1" applyAlignment="1" applyProtection="1">
      <alignment horizontal="left" vertical="center"/>
    </xf>
    <xf numFmtId="0" fontId="8" fillId="7" borderId="6" xfId="0" applyFont="1" applyFill="1" applyBorder="1" applyAlignment="1" applyProtection="1">
      <alignment horizontal="left" vertical="center"/>
    </xf>
    <xf numFmtId="0" fontId="8" fillId="7" borderId="7" xfId="0" applyFont="1" applyFill="1" applyBorder="1" applyAlignment="1" applyProtection="1">
      <alignment horizontal="left" vertical="center"/>
    </xf>
    <xf numFmtId="0" fontId="1" fillId="10" borderId="1" xfId="0" applyFont="1" applyFill="1" applyBorder="1" applyAlignment="1" applyProtection="1">
      <alignment vertical="top"/>
    </xf>
    <xf numFmtId="0" fontId="1" fillId="10" borderId="1" xfId="0" applyFont="1" applyFill="1" applyBorder="1" applyAlignment="1" applyProtection="1">
      <alignment vertical="top" wrapText="1"/>
    </xf>
    <xf numFmtId="0" fontId="1" fillId="10" borderId="1" xfId="0" applyFont="1" applyFill="1" applyBorder="1" applyAlignment="1" applyProtection="1">
      <alignment horizontal="left" vertical="top" wrapText="1"/>
    </xf>
    <xf numFmtId="0" fontId="2" fillId="10" borderId="1" xfId="0" applyFont="1" applyFill="1" applyBorder="1" applyAlignment="1" applyProtection="1">
      <alignment vertical="top" wrapText="1"/>
    </xf>
    <xf numFmtId="0" fontId="2" fillId="10" borderId="1" xfId="0" applyFont="1" applyFill="1" applyBorder="1" applyAlignment="1" applyProtection="1">
      <alignment horizontal="left" vertical="top" wrapText="1"/>
    </xf>
    <xf numFmtId="0" fontId="1" fillId="0" borderId="0" xfId="0" applyFont="1" applyFill="1" applyAlignment="1" applyProtection="1">
      <alignment horizontal="center" vertical="top"/>
    </xf>
    <xf numFmtId="0" fontId="3" fillId="0" borderId="0" xfId="0" applyFont="1" applyAlignment="1" applyProtection="1">
      <alignment horizontal="center"/>
    </xf>
    <xf numFmtId="0" fontId="5" fillId="0" borderId="0" xfId="0" applyFont="1" applyAlignment="1" applyProtection="1">
      <alignment horizontal="center" vertical="center"/>
    </xf>
    <xf numFmtId="0" fontId="6" fillId="0" borderId="0" xfId="0" applyFont="1" applyAlignment="1" applyProtection="1">
      <alignment horizontal="center" vertical="center"/>
    </xf>
    <xf numFmtId="0" fontId="1" fillId="0" borderId="0" xfId="0" applyFont="1" applyFill="1" applyAlignment="1" applyProtection="1">
      <alignment horizontal="center"/>
    </xf>
    <xf numFmtId="0" fontId="1" fillId="0" borderId="0" xfId="0" applyFont="1" applyFill="1" applyAlignment="1" applyProtection="1">
      <alignment horizontal="center" vertical="top" wrapText="1"/>
    </xf>
    <xf numFmtId="0" fontId="1" fillId="8" borderId="0" xfId="0" applyFont="1" applyFill="1" applyAlignment="1" applyProtection="1">
      <alignment horizontal="center" vertical="top"/>
    </xf>
    <xf numFmtId="0" fontId="3" fillId="0" borderId="0" xfId="0" applyFont="1" applyFill="1" applyAlignment="1" applyProtection="1">
      <alignment horizontal="center"/>
    </xf>
    <xf numFmtId="0" fontId="0" fillId="0" borderId="0" xfId="0" quotePrefix="1" applyFill="1" applyAlignment="1">
      <alignment horizontal="left" vertical="top" wrapText="1"/>
    </xf>
    <xf numFmtId="0" fontId="0" fillId="0" borderId="0" xfId="0" applyAlignment="1"/>
    <xf numFmtId="0" fontId="0" fillId="0" borderId="0" xfId="0" applyAlignment="1">
      <alignment vertical="top"/>
    </xf>
    <xf numFmtId="0" fontId="0" fillId="0" borderId="0" xfId="0" quotePrefix="1" applyAlignment="1">
      <alignment vertical="top" wrapText="1"/>
    </xf>
    <xf numFmtId="0" fontId="0" fillId="0" borderId="0" xfId="0" applyFill="1" applyBorder="1" applyAlignment="1">
      <alignment vertical="top"/>
    </xf>
    <xf numFmtId="0" fontId="18" fillId="7" borderId="8" xfId="1" applyFont="1" applyFill="1" applyBorder="1" applyAlignment="1" applyProtection="1">
      <alignment horizontal="left" vertical="center"/>
    </xf>
    <xf numFmtId="0" fontId="1" fillId="8" borderId="0" xfId="0" applyFont="1" applyFill="1" applyAlignment="1" applyProtection="1">
      <alignment horizontal="right"/>
    </xf>
    <xf numFmtId="0" fontId="1" fillId="8" borderId="0" xfId="0" applyFont="1" applyFill="1" applyAlignment="1" applyProtection="1">
      <alignment vertical="top"/>
    </xf>
    <xf numFmtId="0" fontId="8" fillId="7" borderId="8" xfId="0" quotePrefix="1" applyFont="1" applyFill="1" applyBorder="1" applyAlignment="1" applyProtection="1">
      <alignment vertical="center"/>
    </xf>
    <xf numFmtId="0" fontId="8" fillId="7" borderId="0" xfId="0" quotePrefix="1" applyFont="1" applyFill="1" applyBorder="1" applyAlignment="1" applyProtection="1">
      <alignment vertical="center"/>
    </xf>
    <xf numFmtId="0" fontId="8" fillId="7" borderId="9" xfId="0" quotePrefix="1" applyFont="1" applyFill="1" applyBorder="1" applyAlignment="1" applyProtection="1">
      <alignment vertical="center"/>
    </xf>
    <xf numFmtId="0" fontId="19" fillId="0" borderId="0" xfId="0" applyFont="1" applyFill="1" applyAlignment="1">
      <alignment horizontal="center" vertical="top"/>
    </xf>
    <xf numFmtId="0" fontId="8" fillId="7" borderId="8" xfId="0" quotePrefix="1" applyFont="1" applyFill="1" applyBorder="1" applyAlignment="1" applyProtection="1">
      <alignment horizontal="left" vertical="center"/>
    </xf>
    <xf numFmtId="0" fontId="8" fillId="7" borderId="0" xfId="0" quotePrefix="1" applyFont="1" applyFill="1" applyBorder="1" applyAlignment="1" applyProtection="1">
      <alignment horizontal="left" vertical="center"/>
    </xf>
    <xf numFmtId="0" fontId="8" fillId="7" borderId="9" xfId="0" quotePrefix="1" applyFont="1" applyFill="1" applyBorder="1" applyAlignment="1" applyProtection="1">
      <alignment horizontal="left" vertical="center"/>
    </xf>
    <xf numFmtId="0" fontId="4" fillId="0" borderId="0" xfId="0" applyFont="1" applyAlignment="1" applyProtection="1">
      <alignment horizontal="left" vertical="center"/>
    </xf>
    <xf numFmtId="0" fontId="0" fillId="0" borderId="0" xfId="0" applyFont="1" applyFill="1" applyAlignment="1" applyProtection="1">
      <alignment horizontal="left" vertical="center" wrapText="1"/>
    </xf>
    <xf numFmtId="0" fontId="0" fillId="0" borderId="0" xfId="0" applyFont="1" applyAlignment="1" applyProtection="1">
      <alignment horizontal="left" vertical="center" wrapText="1"/>
    </xf>
    <xf numFmtId="0" fontId="5" fillId="6" borderId="2" xfId="0" applyFont="1" applyFill="1" applyBorder="1" applyAlignment="1" applyProtection="1">
      <alignment horizontal="left" vertical="top"/>
    </xf>
    <xf numFmtId="0" fontId="5" fillId="6" borderId="3" xfId="0" applyFont="1" applyFill="1" applyBorder="1" applyAlignment="1" applyProtection="1">
      <alignment horizontal="left" vertical="top"/>
    </xf>
    <xf numFmtId="0" fontId="5" fillId="6" borderId="4" xfId="0" applyFont="1" applyFill="1" applyBorder="1" applyAlignment="1" applyProtection="1">
      <alignment horizontal="left" vertical="top"/>
    </xf>
    <xf numFmtId="0" fontId="8" fillId="7" borderId="8" xfId="0" quotePrefix="1" applyFont="1" applyFill="1" applyBorder="1" applyAlignment="1" applyProtection="1">
      <alignment horizontal="left" vertical="center" wrapText="1"/>
    </xf>
    <xf numFmtId="0" fontId="8" fillId="7" borderId="0" xfId="0" quotePrefix="1" applyFont="1" applyFill="1" applyBorder="1" applyAlignment="1" applyProtection="1">
      <alignment horizontal="left" vertical="center" wrapText="1"/>
    </xf>
    <xf numFmtId="0" fontId="8" fillId="7" borderId="9" xfId="0" quotePrefix="1" applyFont="1" applyFill="1" applyBorder="1" applyAlignment="1" applyProtection="1">
      <alignment horizontal="left" vertical="center" wrapText="1"/>
    </xf>
    <xf numFmtId="0" fontId="9" fillId="0" borderId="10"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8" fillId="7" borderId="5" xfId="0" quotePrefix="1" applyFont="1" applyFill="1" applyBorder="1" applyAlignment="1" applyProtection="1">
      <alignment horizontal="left" vertical="center" wrapText="1"/>
    </xf>
    <xf numFmtId="0" fontId="8" fillId="7" borderId="6" xfId="0" quotePrefix="1" applyFont="1" applyFill="1" applyBorder="1" applyAlignment="1" applyProtection="1">
      <alignment horizontal="left" vertical="center" wrapText="1"/>
    </xf>
    <xf numFmtId="0" fontId="8" fillId="7" borderId="7" xfId="0" quotePrefix="1" applyFont="1" applyFill="1" applyBorder="1" applyAlignment="1" applyProtection="1">
      <alignment horizontal="left" vertical="center" wrapText="1"/>
    </xf>
    <xf numFmtId="0" fontId="0" fillId="0" borderId="0" xfId="0" applyFill="1" applyAlignment="1">
      <alignment horizontal="center" vertical="top" wrapText="1"/>
    </xf>
    <xf numFmtId="0" fontId="7" fillId="0" borderId="0" xfId="0" applyFont="1" applyFill="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575469</xdr:colOff>
      <xdr:row>0</xdr:row>
      <xdr:rowOff>39687</xdr:rowOff>
    </xdr:from>
    <xdr:to>
      <xdr:col>2</xdr:col>
      <xdr:colOff>148410</xdr:colOff>
      <xdr:row>3</xdr:row>
      <xdr:rowOff>201605</xdr:rowOff>
    </xdr:to>
    <xdr:pic>
      <xdr:nvPicPr>
        <xdr:cNvPr id="2" name="WordPictureWatermark1" descr="IMDA_Letterhead_FA Internal-03 copy"/>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22" t="3303" r="65790" b="90515"/>
        <a:stretch/>
      </xdr:blipFill>
      <xdr:spPr bwMode="auto">
        <a:xfrm>
          <a:off x="575469" y="39687"/>
          <a:ext cx="2271691" cy="757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1240234</xdr:colOff>
      <xdr:row>0</xdr:row>
      <xdr:rowOff>119062</xdr:rowOff>
    </xdr:from>
    <xdr:to>
      <xdr:col>6</xdr:col>
      <xdr:colOff>2116230</xdr:colOff>
      <xdr:row>4</xdr:row>
      <xdr:rowOff>45975</xdr:rowOff>
    </xdr:to>
    <xdr:pic>
      <xdr:nvPicPr>
        <xdr:cNvPr id="3" name="Picture 2"/>
        <xdr:cNvPicPr/>
      </xdr:nvPicPr>
      <xdr:blipFill>
        <a:blip xmlns:r="http://schemas.openxmlformats.org/officeDocument/2006/relationships" r:embed="rId2" cstate="print"/>
        <a:stretch>
          <a:fillRect/>
        </a:stretch>
      </xdr:blipFill>
      <xdr:spPr>
        <a:xfrm>
          <a:off x="12700000" y="119062"/>
          <a:ext cx="875996" cy="8198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da.gov.sg/sea-transport-idp" TargetMode="External"/><Relationship Id="rId7" Type="http://schemas.openxmlformats.org/officeDocument/2006/relationships/drawing" Target="../drawings/drawing1.xml"/><Relationship Id="rId2" Type="http://schemas.openxmlformats.org/officeDocument/2006/relationships/hyperlink" Target="https://www.imda.gov.sg/sea-transport-idp" TargetMode="External"/><Relationship Id="rId1" Type="http://schemas.openxmlformats.org/officeDocument/2006/relationships/hyperlink" Target="http://www.mpa.gov.sg/" TargetMode="External"/><Relationship Id="rId6" Type="http://schemas.openxmlformats.org/officeDocument/2006/relationships/printerSettings" Target="../printerSettings/printerSettings1.bin"/><Relationship Id="rId5" Type="http://schemas.openxmlformats.org/officeDocument/2006/relationships/hyperlink" Target="http://www.digitaltechhub.sg/" TargetMode="External"/><Relationship Id="rId4" Type="http://schemas.openxmlformats.org/officeDocument/2006/relationships/hyperlink" Target="http://www.enterprisesg.gov.sg/contact"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52"/>
  <sheetViews>
    <sheetView showGridLines="0" tabSelected="1" topLeftCell="A28" zoomScale="64" zoomScaleNormal="64" workbookViewId="0">
      <selection activeCell="A28" sqref="A28:XFD28"/>
    </sheetView>
  </sheetViews>
  <sheetFormatPr defaultColWidth="9.1796875" defaultRowHeight="15.5" x14ac:dyDescent="0.35"/>
  <cols>
    <col min="1" max="1" width="9.1796875" style="20"/>
    <col min="2" max="2" width="29.453125" style="20" bestFit="1" customWidth="1"/>
    <col min="3" max="3" width="14.7265625" style="20" customWidth="1"/>
    <col min="4" max="4" width="32.54296875" style="20" bestFit="1" customWidth="1"/>
    <col min="5" max="5" width="4.453125" style="21" customWidth="1"/>
    <col min="6" max="6" width="73.7265625" style="20" customWidth="1"/>
    <col min="7" max="7" width="31.36328125" style="3" bestFit="1" customWidth="1"/>
    <col min="8" max="9" width="9.1796875" style="19"/>
    <col min="10" max="11" width="9.1796875" style="20" hidden="1" customWidth="1"/>
    <col min="12" max="12" width="9.1796875" style="62" hidden="1" customWidth="1"/>
    <col min="13" max="14" width="9.1796875" style="20" hidden="1" customWidth="1"/>
    <col min="15" max="16384" width="9.1796875" style="20"/>
  </cols>
  <sheetData>
    <row r="4" spans="2:14" s="30" customFormat="1" ht="23.5" customHeight="1" x14ac:dyDescent="0.35">
      <c r="D4" s="31"/>
      <c r="F4" s="32"/>
      <c r="G4" s="33"/>
      <c r="H4" s="33" t="s">
        <v>48</v>
      </c>
      <c r="I4" s="33">
        <v>0</v>
      </c>
      <c r="J4" s="33" t="s">
        <v>49</v>
      </c>
      <c r="K4" s="33">
        <v>0</v>
      </c>
      <c r="L4" s="59" t="s">
        <v>49</v>
      </c>
      <c r="M4" s="33">
        <v>0</v>
      </c>
      <c r="N4" s="33"/>
    </row>
    <row r="5" spans="2:14" s="34" customFormat="1" ht="14.5" customHeight="1" x14ac:dyDescent="0.35">
      <c r="B5" s="81" t="s">
        <v>50</v>
      </c>
      <c r="C5" s="81"/>
      <c r="D5" s="35"/>
      <c r="F5" s="32"/>
      <c r="G5" s="36"/>
      <c r="H5" s="36">
        <v>0</v>
      </c>
      <c r="I5" s="36" t="s">
        <v>7</v>
      </c>
      <c r="J5" s="36">
        <v>0</v>
      </c>
      <c r="K5" s="36" t="s">
        <v>7</v>
      </c>
      <c r="L5" s="60">
        <v>0</v>
      </c>
      <c r="M5" s="36" t="s">
        <v>7</v>
      </c>
      <c r="N5" s="36"/>
    </row>
    <row r="6" spans="2:14" s="34" customFormat="1" ht="14.5" customHeight="1" x14ac:dyDescent="0.35">
      <c r="B6" s="34" t="s">
        <v>8</v>
      </c>
      <c r="C6" s="35" t="s">
        <v>4</v>
      </c>
      <c r="F6" s="32"/>
      <c r="G6" s="36"/>
      <c r="H6" s="36">
        <v>1</v>
      </c>
      <c r="I6" s="36" t="s">
        <v>51</v>
      </c>
      <c r="J6" s="36">
        <v>1</v>
      </c>
      <c r="K6" s="36" t="s">
        <v>52</v>
      </c>
      <c r="L6" s="60">
        <v>1</v>
      </c>
      <c r="M6" s="33" t="s">
        <v>3</v>
      </c>
      <c r="N6" s="36"/>
    </row>
    <row r="7" spans="2:14" s="34" customFormat="1" ht="9.5" customHeight="1" thickBot="1" x14ac:dyDescent="0.4">
      <c r="C7" s="35"/>
      <c r="F7" s="32"/>
      <c r="G7" s="36"/>
      <c r="H7" s="36">
        <v>2</v>
      </c>
      <c r="I7" s="36" t="s">
        <v>51</v>
      </c>
      <c r="J7" s="36">
        <v>2</v>
      </c>
      <c r="K7" s="36" t="s">
        <v>52</v>
      </c>
      <c r="L7" s="60">
        <v>2</v>
      </c>
      <c r="M7" s="36" t="s">
        <v>3</v>
      </c>
      <c r="N7" s="36"/>
    </row>
    <row r="8" spans="2:14" s="34" customFormat="1" ht="16" thickBot="1" x14ac:dyDescent="0.4">
      <c r="B8" s="34" t="s">
        <v>53</v>
      </c>
      <c r="C8" s="90" t="s">
        <v>54</v>
      </c>
      <c r="D8" s="91"/>
      <c r="G8" s="36"/>
      <c r="H8" s="36">
        <v>3</v>
      </c>
      <c r="I8" s="36" t="s">
        <v>51</v>
      </c>
      <c r="J8" s="36">
        <v>3</v>
      </c>
      <c r="K8" s="36" t="s">
        <v>52</v>
      </c>
      <c r="L8" s="60">
        <v>3</v>
      </c>
      <c r="M8" s="36" t="s">
        <v>3</v>
      </c>
      <c r="N8" s="36"/>
    </row>
    <row r="9" spans="2:14" s="34" customFormat="1" ht="7" customHeight="1" x14ac:dyDescent="0.35">
      <c r="D9" s="35"/>
      <c r="E9" s="37"/>
      <c r="F9" s="37"/>
      <c r="G9" s="36"/>
      <c r="H9" s="36">
        <v>4</v>
      </c>
      <c r="I9" s="36" t="s">
        <v>55</v>
      </c>
      <c r="J9" s="36">
        <v>4</v>
      </c>
      <c r="K9" s="36" t="s">
        <v>56</v>
      </c>
      <c r="L9" s="60"/>
      <c r="M9" s="36"/>
      <c r="N9" s="36"/>
    </row>
    <row r="10" spans="2:14" s="34" customFormat="1" ht="12" customHeight="1" x14ac:dyDescent="0.35">
      <c r="B10" s="38" t="s">
        <v>57</v>
      </c>
      <c r="D10" s="35"/>
      <c r="E10" s="37"/>
      <c r="F10" s="37"/>
      <c r="G10" s="36"/>
      <c r="H10" s="36">
        <v>5</v>
      </c>
      <c r="I10" s="36" t="s">
        <v>52</v>
      </c>
      <c r="J10" s="36">
        <v>5</v>
      </c>
      <c r="K10" s="36" t="s">
        <v>56</v>
      </c>
      <c r="L10" s="60"/>
      <c r="M10" s="36"/>
      <c r="N10" s="36"/>
    </row>
    <row r="11" spans="2:14" s="39" customFormat="1" ht="15.5" customHeight="1" x14ac:dyDescent="0.35">
      <c r="B11" s="82" t="s">
        <v>134</v>
      </c>
      <c r="C11" s="82"/>
      <c r="D11" s="82"/>
      <c r="E11" s="82"/>
      <c r="F11" s="82"/>
      <c r="G11" s="40"/>
      <c r="H11" s="36">
        <v>6</v>
      </c>
      <c r="I11" s="36" t="s">
        <v>52</v>
      </c>
      <c r="J11" s="36">
        <v>6</v>
      </c>
      <c r="K11" s="36" t="s">
        <v>58</v>
      </c>
      <c r="L11" s="61"/>
      <c r="M11" s="40"/>
      <c r="N11" s="40"/>
    </row>
    <row r="12" spans="2:14" s="39" customFormat="1" ht="14.5" customHeight="1" x14ac:dyDescent="0.35">
      <c r="B12" s="83" t="s">
        <v>59</v>
      </c>
      <c r="C12" s="83"/>
      <c r="D12" s="83"/>
      <c r="E12" s="83"/>
      <c r="F12" s="83"/>
      <c r="G12" s="40"/>
      <c r="H12" s="40"/>
      <c r="I12" s="40"/>
      <c r="J12" s="40"/>
      <c r="K12" s="40"/>
      <c r="L12" s="61"/>
      <c r="M12" s="40"/>
      <c r="N12" s="40"/>
    </row>
    <row r="13" spans="2:14" s="39" customFormat="1" ht="14.5" customHeight="1" x14ac:dyDescent="0.35">
      <c r="B13" s="82" t="s">
        <v>135</v>
      </c>
      <c r="C13" s="82"/>
      <c r="D13" s="82"/>
      <c r="E13" s="82"/>
      <c r="F13" s="82"/>
      <c r="G13" s="40"/>
      <c r="H13" s="40"/>
      <c r="I13" s="40"/>
      <c r="J13" s="40"/>
      <c r="K13" s="40"/>
      <c r="L13" s="61"/>
      <c r="M13" s="40"/>
      <c r="N13" s="40"/>
    </row>
    <row r="14" spans="2:14" s="1" customFormat="1" x14ac:dyDescent="0.35">
      <c r="E14" s="2"/>
      <c r="G14" s="3"/>
      <c r="H14" s="4">
        <v>0</v>
      </c>
      <c r="I14" s="4"/>
      <c r="L14" s="62"/>
    </row>
    <row r="15" spans="2:14" s="26" customFormat="1" ht="46.5" x14ac:dyDescent="0.35">
      <c r="B15" s="24" t="s">
        <v>9</v>
      </c>
      <c r="C15" s="24" t="s">
        <v>10</v>
      </c>
      <c r="D15" s="24" t="s">
        <v>11</v>
      </c>
      <c r="E15" s="5" t="s">
        <v>0</v>
      </c>
      <c r="F15" s="24" t="s">
        <v>1</v>
      </c>
      <c r="G15" s="5" t="s">
        <v>38</v>
      </c>
      <c r="H15" s="25"/>
      <c r="I15" s="25"/>
      <c r="L15" s="63"/>
    </row>
    <row r="16" spans="2:14" s="12" customFormat="1" ht="46.5" x14ac:dyDescent="0.35">
      <c r="B16" s="53" t="s">
        <v>41</v>
      </c>
      <c r="C16" s="53" t="s">
        <v>12</v>
      </c>
      <c r="D16" s="54" t="s">
        <v>43</v>
      </c>
      <c r="E16" s="55">
        <v>1</v>
      </c>
      <c r="F16" s="56" t="s">
        <v>44</v>
      </c>
      <c r="G16" s="57"/>
      <c r="H16" s="11"/>
      <c r="I16" s="11"/>
      <c r="J16" s="12" t="str">
        <f>IF(G16="Yes","Yes","No")</f>
        <v>No</v>
      </c>
      <c r="K16" s="73" t="str">
        <f>J16&amp;J17&amp;J18</f>
        <v>NoNoNo</v>
      </c>
      <c r="L16" s="58"/>
    </row>
    <row r="17" spans="2:13" s="12" customFormat="1" ht="31" x14ac:dyDescent="0.35">
      <c r="B17" s="53" t="s">
        <v>41</v>
      </c>
      <c r="C17" s="53" t="s">
        <v>12</v>
      </c>
      <c r="D17" s="54" t="s">
        <v>101</v>
      </c>
      <c r="E17" s="55">
        <v>2</v>
      </c>
      <c r="F17" s="56" t="s">
        <v>45</v>
      </c>
      <c r="G17" s="57"/>
      <c r="H17" s="11"/>
      <c r="I17" s="11"/>
      <c r="J17" s="12" t="str">
        <f t="shared" ref="J17:J18" si="0">IF(G17="Yes","Yes","No")</f>
        <v>No</v>
      </c>
      <c r="L17" s="58"/>
    </row>
    <row r="18" spans="2:13" s="12" customFormat="1" ht="46.5" x14ac:dyDescent="0.35">
      <c r="B18" s="53" t="s">
        <v>42</v>
      </c>
      <c r="C18" s="53" t="s">
        <v>12</v>
      </c>
      <c r="D18" s="53" t="s">
        <v>42</v>
      </c>
      <c r="E18" s="55">
        <v>3</v>
      </c>
      <c r="F18" s="56" t="s">
        <v>46</v>
      </c>
      <c r="G18" s="57"/>
      <c r="H18" s="11"/>
      <c r="I18" s="11"/>
      <c r="J18" s="12" t="str">
        <f t="shared" si="0"/>
        <v>No</v>
      </c>
      <c r="L18" s="58"/>
    </row>
    <row r="19" spans="2:13" s="12" customFormat="1" ht="46.5" x14ac:dyDescent="0.35">
      <c r="B19" s="6" t="s">
        <v>2</v>
      </c>
      <c r="C19" s="7" t="s">
        <v>14</v>
      </c>
      <c r="D19" s="7" t="s">
        <v>16</v>
      </c>
      <c r="E19" s="8">
        <v>4</v>
      </c>
      <c r="F19" s="9" t="s">
        <v>29</v>
      </c>
      <c r="G19" s="10"/>
      <c r="H19" s="11"/>
      <c r="I19" s="11"/>
      <c r="J19" s="58" t="str">
        <f>IF(G19="Yes", "1","0")</f>
        <v>0</v>
      </c>
      <c r="K19" s="12">
        <f>VALUE(J19)</f>
        <v>0</v>
      </c>
      <c r="L19" s="64" t="str">
        <f>IF(SUM(K19:K26)=8,"8",IF(SUM(K19:K26)&gt;=1,"1","0"))</f>
        <v>0</v>
      </c>
      <c r="M19" s="12">
        <f>VALUE(L19)</f>
        <v>0</v>
      </c>
    </row>
    <row r="20" spans="2:13" s="12" customFormat="1" ht="155" x14ac:dyDescent="0.35">
      <c r="B20" s="6" t="s">
        <v>2</v>
      </c>
      <c r="C20" s="7" t="s">
        <v>15</v>
      </c>
      <c r="D20" s="7" t="s">
        <v>17</v>
      </c>
      <c r="E20" s="8">
        <v>5</v>
      </c>
      <c r="F20" s="9" t="s">
        <v>30</v>
      </c>
      <c r="G20" s="10"/>
      <c r="H20" s="11"/>
      <c r="I20" s="11"/>
      <c r="J20" s="58" t="str">
        <f t="shared" ref="J20:J30" si="1">IF(G20="Yes", "1","0")</f>
        <v>0</v>
      </c>
      <c r="K20" s="12">
        <f t="shared" ref="K20:K30" si="2">VALUE(J20)</f>
        <v>0</v>
      </c>
      <c r="L20" s="58"/>
    </row>
    <row r="21" spans="2:13" s="12" customFormat="1" ht="62" x14ac:dyDescent="0.35">
      <c r="B21" s="6" t="s">
        <v>2</v>
      </c>
      <c r="C21" s="7" t="s">
        <v>15</v>
      </c>
      <c r="D21" s="7" t="s">
        <v>20</v>
      </c>
      <c r="E21" s="8">
        <v>6</v>
      </c>
      <c r="F21" s="9" t="s">
        <v>31</v>
      </c>
      <c r="G21" s="10"/>
      <c r="H21" s="11"/>
      <c r="I21" s="11"/>
      <c r="J21" s="58" t="str">
        <f t="shared" si="1"/>
        <v>0</v>
      </c>
      <c r="K21" s="12">
        <f t="shared" si="2"/>
        <v>0</v>
      </c>
      <c r="L21" s="58"/>
    </row>
    <row r="22" spans="2:13" s="12" customFormat="1" ht="46.5" x14ac:dyDescent="0.35">
      <c r="B22" s="6" t="s">
        <v>2</v>
      </c>
      <c r="C22" s="7" t="s">
        <v>15</v>
      </c>
      <c r="D22" s="7" t="s">
        <v>21</v>
      </c>
      <c r="E22" s="8">
        <v>7</v>
      </c>
      <c r="F22" s="9" t="s">
        <v>32</v>
      </c>
      <c r="G22" s="10"/>
      <c r="H22" s="11"/>
      <c r="I22" s="11"/>
      <c r="J22" s="58" t="str">
        <f t="shared" si="1"/>
        <v>0</v>
      </c>
      <c r="K22" s="12">
        <f t="shared" si="2"/>
        <v>0</v>
      </c>
      <c r="L22" s="58"/>
    </row>
    <row r="23" spans="2:13" s="12" customFormat="1" ht="46.5" x14ac:dyDescent="0.35">
      <c r="B23" s="6" t="s">
        <v>2</v>
      </c>
      <c r="C23" s="7" t="s">
        <v>15</v>
      </c>
      <c r="D23" s="7" t="s">
        <v>18</v>
      </c>
      <c r="E23" s="8">
        <v>8</v>
      </c>
      <c r="F23" s="9" t="s">
        <v>26</v>
      </c>
      <c r="G23" s="10"/>
      <c r="H23" s="11"/>
      <c r="I23" s="11"/>
      <c r="J23" s="58" t="str">
        <f t="shared" si="1"/>
        <v>0</v>
      </c>
      <c r="K23" s="12">
        <f t="shared" si="2"/>
        <v>0</v>
      </c>
      <c r="L23" s="58"/>
    </row>
    <row r="24" spans="2:13" s="12" customFormat="1" ht="46.5" x14ac:dyDescent="0.35">
      <c r="B24" s="6" t="s">
        <v>2</v>
      </c>
      <c r="C24" s="7" t="s">
        <v>15</v>
      </c>
      <c r="D24" s="7" t="s">
        <v>19</v>
      </c>
      <c r="E24" s="8">
        <v>9</v>
      </c>
      <c r="F24" s="9" t="s">
        <v>27</v>
      </c>
      <c r="G24" s="10"/>
      <c r="H24" s="11"/>
      <c r="I24" s="11"/>
      <c r="J24" s="58" t="str">
        <f t="shared" si="1"/>
        <v>0</v>
      </c>
      <c r="K24" s="12">
        <f t="shared" si="2"/>
        <v>0</v>
      </c>
      <c r="L24" s="58"/>
    </row>
    <row r="25" spans="2:13" s="12" customFormat="1" ht="46.5" x14ac:dyDescent="0.35">
      <c r="B25" s="6" t="s">
        <v>2</v>
      </c>
      <c r="C25" s="7" t="s">
        <v>15</v>
      </c>
      <c r="D25" s="7" t="s">
        <v>22</v>
      </c>
      <c r="E25" s="8">
        <v>10</v>
      </c>
      <c r="F25" s="9" t="s">
        <v>33</v>
      </c>
      <c r="G25" s="10"/>
      <c r="H25" s="11"/>
      <c r="I25" s="11"/>
      <c r="J25" s="58" t="str">
        <f t="shared" si="1"/>
        <v>0</v>
      </c>
      <c r="K25" s="12">
        <f t="shared" si="2"/>
        <v>0</v>
      </c>
      <c r="L25" s="58"/>
    </row>
    <row r="26" spans="2:13" s="12" customFormat="1" ht="62" x14ac:dyDescent="0.35">
      <c r="B26" s="6" t="s">
        <v>2</v>
      </c>
      <c r="C26" s="6" t="s">
        <v>12</v>
      </c>
      <c r="D26" s="7" t="s">
        <v>5</v>
      </c>
      <c r="E26" s="8">
        <v>11</v>
      </c>
      <c r="F26" s="9" t="s">
        <v>34</v>
      </c>
      <c r="G26" s="10"/>
      <c r="H26" s="11"/>
      <c r="I26" s="11"/>
      <c r="J26" s="58" t="str">
        <f t="shared" si="1"/>
        <v>0</v>
      </c>
      <c r="K26" s="12">
        <f t="shared" si="2"/>
        <v>0</v>
      </c>
      <c r="L26" s="58"/>
    </row>
    <row r="27" spans="2:13" s="12" customFormat="1" ht="124" x14ac:dyDescent="0.35">
      <c r="B27" s="13" t="s">
        <v>13</v>
      </c>
      <c r="C27" s="13" t="s">
        <v>12</v>
      </c>
      <c r="D27" s="14" t="s">
        <v>6</v>
      </c>
      <c r="E27" s="15">
        <v>12</v>
      </c>
      <c r="F27" s="22" t="s">
        <v>35</v>
      </c>
      <c r="G27" s="22"/>
      <c r="H27" s="11"/>
      <c r="I27" s="11"/>
      <c r="J27" s="58" t="str">
        <f t="shared" si="1"/>
        <v>0</v>
      </c>
      <c r="K27" s="12">
        <f t="shared" si="2"/>
        <v>0</v>
      </c>
      <c r="L27" s="64" t="str">
        <f>IF(SUM(K27:K28)=2,"2",IF(SUM(K27:K28)&gt;=1,"1","0"))</f>
        <v>0</v>
      </c>
      <c r="M27" s="12">
        <f>VALUE(L27)</f>
        <v>0</v>
      </c>
    </row>
    <row r="28" spans="2:13" s="12" customFormat="1" ht="108.5" x14ac:dyDescent="0.35">
      <c r="B28" s="13" t="s">
        <v>13</v>
      </c>
      <c r="C28" s="13" t="s">
        <v>12</v>
      </c>
      <c r="D28" s="14" t="s">
        <v>23</v>
      </c>
      <c r="E28" s="15">
        <v>13</v>
      </c>
      <c r="F28" s="22" t="s">
        <v>36</v>
      </c>
      <c r="G28" s="22"/>
      <c r="H28" s="11"/>
      <c r="I28" s="11"/>
      <c r="J28" s="58" t="str">
        <f t="shared" si="1"/>
        <v>0</v>
      </c>
      <c r="K28" s="12">
        <f t="shared" si="2"/>
        <v>0</v>
      </c>
      <c r="L28" s="58"/>
    </row>
    <row r="29" spans="2:13" s="19" customFormat="1" ht="31" x14ac:dyDescent="0.35">
      <c r="B29" s="16" t="s">
        <v>3</v>
      </c>
      <c r="C29" s="16" t="s">
        <v>12</v>
      </c>
      <c r="D29" s="17" t="s">
        <v>24</v>
      </c>
      <c r="E29" s="18">
        <v>14</v>
      </c>
      <c r="F29" s="23" t="s">
        <v>28</v>
      </c>
      <c r="G29" s="23"/>
      <c r="J29" s="58" t="str">
        <f t="shared" si="1"/>
        <v>0</v>
      </c>
      <c r="K29" s="12">
        <f t="shared" si="2"/>
        <v>0</v>
      </c>
      <c r="L29" s="64" t="str">
        <f>IF(SUM(K29:K30)=2,"2",IF(SUM(K29:K30)&gt;=1,"1","0"))</f>
        <v>0</v>
      </c>
      <c r="M29" s="12">
        <f>VALUE(L29)</f>
        <v>0</v>
      </c>
    </row>
    <row r="30" spans="2:13" s="19" customFormat="1" ht="46.5" x14ac:dyDescent="0.35">
      <c r="B30" s="16" t="s">
        <v>3</v>
      </c>
      <c r="C30" s="16" t="s">
        <v>12</v>
      </c>
      <c r="D30" s="17" t="s">
        <v>25</v>
      </c>
      <c r="E30" s="18">
        <v>15</v>
      </c>
      <c r="F30" s="23" t="s">
        <v>37</v>
      </c>
      <c r="G30" s="23"/>
      <c r="J30" s="58" t="str">
        <f t="shared" si="1"/>
        <v>0</v>
      </c>
      <c r="K30" s="12">
        <f t="shared" si="2"/>
        <v>0</v>
      </c>
      <c r="L30" s="65"/>
    </row>
    <row r="32" spans="2:13" ht="16" thickBot="1" x14ac:dyDescent="0.4"/>
    <row r="33" spans="2:13" x14ac:dyDescent="0.35">
      <c r="B33" s="84" t="s">
        <v>47</v>
      </c>
      <c r="C33" s="85"/>
      <c r="D33" s="85"/>
      <c r="E33" s="85"/>
      <c r="F33" s="85"/>
      <c r="G33" s="86"/>
      <c r="M33" s="72" t="str">
        <f>M19&amp;M27&amp;M29</f>
        <v>000</v>
      </c>
    </row>
    <row r="34" spans="2:13" x14ac:dyDescent="0.35">
      <c r="B34" s="87" t="str">
        <f>INDEX('Ship Agency (standard template)'!G3:G29,MATCH(SA!M33,'Ship Agency (standard template)'!D3:D29,0))</f>
        <v>Based on your response, you have not adopted any of the digital solutions specified in the Sea Transport Ship Agency Industry Digital Plan.</v>
      </c>
      <c r="C34" s="88"/>
      <c r="D34" s="88"/>
      <c r="E34" s="88"/>
      <c r="F34" s="88"/>
      <c r="G34" s="89"/>
    </row>
    <row r="35" spans="2:13" ht="15.5" customHeight="1" x14ac:dyDescent="0.35">
      <c r="B35" s="74" t="str">
        <f>INDEX('Ship Agency (standard template)'!J3:J29,MATCH(SA!M33,'Ship Agency (standard template)'!D3:D29,0))</f>
        <v>You may wish to make an appointment with a Business Advisor at your nearest SME Centre for advice on the digital solutions that meet your business needs.</v>
      </c>
      <c r="C35" s="75"/>
      <c r="D35" s="75"/>
      <c r="E35" s="75"/>
      <c r="F35" s="75"/>
      <c r="G35" s="76"/>
    </row>
    <row r="36" spans="2:13" ht="15.5" customHeight="1" x14ac:dyDescent="0.35">
      <c r="B36" s="74" t="str">
        <f>INDEX('Ship Agency (standard template)'!M3:M29,MATCH(SA!M33,'Ship Agency (standard template)'!D3:D29,0))</f>
        <v>If you are a newly incorporated business, you may wish to consider taking up a Start Digital Pack.</v>
      </c>
      <c r="C36" s="75"/>
      <c r="D36" s="75"/>
      <c r="E36" s="75"/>
      <c r="F36" s="75"/>
      <c r="G36" s="76"/>
    </row>
    <row r="37" spans="2:13" x14ac:dyDescent="0.35">
      <c r="B37" s="87" t="str">
        <f>INDEX('Ship Agency (standard template)'!P3:P29,MATCH(SA!M33,'Ship Agency (standard template)'!D3:D29,0))</f>
        <v xml:space="preserve"> </v>
      </c>
      <c r="C37" s="88"/>
      <c r="D37" s="88"/>
      <c r="E37" s="88"/>
      <c r="F37" s="88"/>
      <c r="G37" s="89"/>
    </row>
    <row r="38" spans="2:13" ht="16" thickBot="1" x14ac:dyDescent="0.4">
      <c r="B38" s="92"/>
      <c r="C38" s="93"/>
      <c r="D38" s="93"/>
      <c r="E38" s="93"/>
      <c r="F38" s="93"/>
      <c r="G38" s="94"/>
    </row>
    <row r="39" spans="2:13" x14ac:dyDescent="0.35">
      <c r="B39" s="84" t="s">
        <v>92</v>
      </c>
      <c r="C39" s="85"/>
      <c r="D39" s="85"/>
      <c r="E39" s="85"/>
      <c r="F39" s="85"/>
      <c r="G39" s="86"/>
    </row>
    <row r="40" spans="2:13" x14ac:dyDescent="0.35">
      <c r="B40" s="87" t="str">
        <f>INDEX('Ship Agency (standard template)'!Q3:Q29,MATCH(SA!M33,'Ship Agency (standard template)'!D3:D29,0))</f>
        <v xml:space="preserve"> </v>
      </c>
      <c r="C40" s="88"/>
      <c r="D40" s="88"/>
      <c r="E40" s="88"/>
      <c r="F40" s="88"/>
      <c r="G40" s="89"/>
    </row>
    <row r="41" spans="2:13" x14ac:dyDescent="0.35">
      <c r="B41" s="48"/>
      <c r="C41" s="47"/>
      <c r="D41" s="47"/>
      <c r="E41" s="47"/>
      <c r="F41" s="47"/>
      <c r="G41" s="49"/>
    </row>
    <row r="42" spans="2:13" x14ac:dyDescent="0.35">
      <c r="B42" s="87" t="str">
        <f>INDEX(Gen!E2:E8,MATCH(SA!K16,Gen!D2:D8,0))</f>
        <v>Adopt business capabilities solutions such as Human Resource Management, Accounting Management and Robotic Process Automation on MPA's website.</v>
      </c>
      <c r="C42" s="88"/>
      <c r="D42" s="88"/>
      <c r="E42" s="88"/>
      <c r="F42" s="88"/>
      <c r="G42" s="89"/>
    </row>
    <row r="43" spans="2:13" x14ac:dyDescent="0.35">
      <c r="B43" s="48"/>
      <c r="C43" s="47"/>
      <c r="D43" s="47"/>
      <c r="E43" s="47"/>
      <c r="F43" s="47"/>
      <c r="G43" s="49"/>
    </row>
    <row r="44" spans="2:13" x14ac:dyDescent="0.35">
      <c r="B44" s="87" t="str">
        <f>INDEX('Ship Agency (standard template)'!S3:S29,MATCH(SA!M33,'Ship Agency (standard template)'!D3:D29,0))</f>
        <v xml:space="preserve"> </v>
      </c>
      <c r="C44" s="88"/>
      <c r="D44" s="88"/>
      <c r="E44" s="88"/>
      <c r="F44" s="88"/>
      <c r="G44" s="89"/>
    </row>
    <row r="45" spans="2:13" ht="16" thickBot="1" x14ac:dyDescent="0.4">
      <c r="B45" s="71"/>
      <c r="C45" s="47"/>
      <c r="D45" s="47"/>
      <c r="E45" s="47"/>
      <c r="F45" s="47"/>
      <c r="G45" s="49"/>
    </row>
    <row r="46" spans="2:13" x14ac:dyDescent="0.35">
      <c r="B46" s="84" t="s">
        <v>93</v>
      </c>
      <c r="C46" s="85"/>
      <c r="D46" s="85"/>
      <c r="E46" s="85"/>
      <c r="F46" s="85"/>
      <c r="G46" s="86"/>
    </row>
    <row r="47" spans="2:13" x14ac:dyDescent="0.35">
      <c r="B47" s="78" t="s">
        <v>94</v>
      </c>
      <c r="C47" s="79"/>
      <c r="D47" s="79"/>
      <c r="E47" s="79"/>
      <c r="F47" s="79"/>
      <c r="G47" s="80"/>
    </row>
    <row r="48" spans="2:13" x14ac:dyDescent="0.35">
      <c r="B48" s="48"/>
      <c r="C48" s="47"/>
      <c r="D48" s="47"/>
      <c r="E48" s="47"/>
      <c r="F48" s="47"/>
      <c r="G48" s="49"/>
    </row>
    <row r="49" spans="2:7" x14ac:dyDescent="0.35">
      <c r="B49" s="78" t="s">
        <v>95</v>
      </c>
      <c r="C49" s="79"/>
      <c r="D49" s="79"/>
      <c r="E49" s="79"/>
      <c r="F49" s="79"/>
      <c r="G49" s="80"/>
    </row>
    <row r="50" spans="2:7" ht="10" customHeight="1" x14ac:dyDescent="0.35">
      <c r="B50" s="48"/>
      <c r="C50" s="47"/>
      <c r="D50" s="47"/>
      <c r="E50" s="47"/>
      <c r="F50" s="47"/>
      <c r="G50" s="49"/>
    </row>
    <row r="51" spans="2:7" ht="31" customHeight="1" thickBot="1" x14ac:dyDescent="0.4">
      <c r="B51" s="50"/>
      <c r="C51" s="51"/>
      <c r="D51" s="51"/>
      <c r="E51" s="51"/>
      <c r="F51" s="51"/>
      <c r="G51" s="52"/>
    </row>
    <row r="52" spans="2:7" x14ac:dyDescent="0.35">
      <c r="B52" s="27" t="s">
        <v>108</v>
      </c>
      <c r="C52" s="28"/>
      <c r="D52" s="27"/>
      <c r="G52" s="29" t="s">
        <v>60</v>
      </c>
    </row>
  </sheetData>
  <sheetProtection algorithmName="SHA-512" hashValue="pcBKdyYL6/VlhkUnw/HRq45CSNOASt/Mz3FMn3P4KQriH4yEYXGSaXIX859GfFtWygm9RmyeWWnvJtAOw+XS2A==" saltValue="o3ki3mn9tZ9lRTu1iL5LIw==" spinCount="100000" sheet="1" formatCells="0" formatColumns="0" formatRows="0" insertColumns="0" insertRows="0" insertHyperlinks="0" deleteColumns="0" deleteRows="0" sort="0" autoFilter="0" pivotTables="0"/>
  <protectedRanges>
    <protectedRange sqref="G16:G30" name="Range1"/>
  </protectedRanges>
  <mergeCells count="16">
    <mergeCell ref="B49:G49"/>
    <mergeCell ref="B47:G47"/>
    <mergeCell ref="B5:C5"/>
    <mergeCell ref="B11:F11"/>
    <mergeCell ref="B12:F12"/>
    <mergeCell ref="B13:F13"/>
    <mergeCell ref="B46:G46"/>
    <mergeCell ref="B34:G34"/>
    <mergeCell ref="B39:G39"/>
    <mergeCell ref="B33:G33"/>
    <mergeCell ref="C8:D8"/>
    <mergeCell ref="B38:G38"/>
    <mergeCell ref="B37:G37"/>
    <mergeCell ref="B42:G42"/>
    <mergeCell ref="B40:G40"/>
    <mergeCell ref="B44:G44"/>
  </mergeCells>
  <hyperlinks>
    <hyperlink ref="B42" r:id="rId1" display="http://www.mpa.gov.sg/"/>
    <hyperlink ref="B40" r:id="rId2" display="https://www.imda.gov.sg/sea-transport-idp"/>
    <hyperlink ref="B44" r:id="rId3" display="https://www.imda.gov.sg/sea-transport-idp"/>
    <hyperlink ref="B47" r:id="rId4"/>
    <hyperlink ref="B49" r:id="rId5"/>
  </hyperlinks>
  <pageMargins left="0.7" right="0.7" top="0.75" bottom="0.75" header="0.3" footer="0.3"/>
  <pageSetup orientation="portrait" r:id="rId6"/>
  <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Validation!$A$1:$A$3</xm:f>
          </x14:formula1>
          <xm:sqref>G16:G30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defaultRowHeight="14.5" x14ac:dyDescent="0.35"/>
  <sheetData>
    <row r="1" spans="1:1" x14ac:dyDescent="0.35">
      <c r="A1" t="s">
        <v>40</v>
      </c>
    </row>
    <row r="2" spans="1:1" x14ac:dyDescent="0.35">
      <c r="A2"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3"/>
  <sheetViews>
    <sheetView zoomScale="59" zoomScaleNormal="59" workbookViewId="0">
      <pane xSplit="3" ySplit="3" topLeftCell="M22" activePane="bottomRight" state="frozen"/>
      <selection activeCell="A3" sqref="A3"/>
      <selection pane="topRight" activeCell="A3" sqref="A3"/>
      <selection pane="bottomLeft" activeCell="A3" sqref="A3"/>
      <selection pane="bottomRight" activeCell="A3" sqref="A3"/>
    </sheetView>
  </sheetViews>
  <sheetFormatPr defaultColWidth="9.1796875" defaultRowHeight="14.5" x14ac:dyDescent="0.35"/>
  <cols>
    <col min="1" max="3" width="20.453125" style="41" bestFit="1" customWidth="1"/>
    <col min="4" max="4" width="20.453125" style="41" customWidth="1"/>
    <col min="5" max="5" width="17.453125" style="41" hidden="1" customWidth="1"/>
    <col min="6" max="7" width="43.6328125" style="41" customWidth="1"/>
    <col min="8" max="9" width="13.54296875" style="41" hidden="1" customWidth="1"/>
    <col min="10" max="10" width="13.54296875" style="41" customWidth="1"/>
    <col min="11" max="12" width="13.54296875" style="41" hidden="1" customWidth="1"/>
    <col min="13" max="13" width="13.54296875" style="41" customWidth="1"/>
    <col min="14" max="15" width="13.54296875" style="41" hidden="1" customWidth="1"/>
    <col min="16" max="16" width="13.54296875" style="41" customWidth="1"/>
    <col min="17" max="19" width="43.6328125" style="41" customWidth="1"/>
    <col min="20" max="20" width="37.54296875" style="41" hidden="1" customWidth="1"/>
    <col min="21" max="16384" width="9.1796875" style="41"/>
  </cols>
  <sheetData>
    <row r="1" spans="1:20" x14ac:dyDescent="0.35">
      <c r="E1" s="41" t="s">
        <v>61</v>
      </c>
      <c r="F1" s="77" t="s">
        <v>111</v>
      </c>
      <c r="T1" s="41" t="s">
        <v>62</v>
      </c>
    </row>
    <row r="2" spans="1:20" x14ac:dyDescent="0.35">
      <c r="A2" s="42" t="s">
        <v>63</v>
      </c>
      <c r="B2" s="42" t="s">
        <v>64</v>
      </c>
      <c r="C2" s="42" t="s">
        <v>65</v>
      </c>
      <c r="D2" s="42"/>
      <c r="E2" s="42" t="s">
        <v>66</v>
      </c>
      <c r="F2" s="96" t="s">
        <v>103</v>
      </c>
      <c r="G2" s="96"/>
      <c r="H2" s="96"/>
      <c r="I2" s="96"/>
      <c r="J2" s="96"/>
      <c r="K2" s="96"/>
      <c r="L2" s="96"/>
      <c r="M2" s="96"/>
      <c r="N2" s="96"/>
      <c r="O2" s="42"/>
      <c r="P2" s="42"/>
      <c r="Q2" s="96" t="s">
        <v>92</v>
      </c>
      <c r="R2" s="96"/>
      <c r="S2" s="96"/>
      <c r="T2" s="42" t="s">
        <v>67</v>
      </c>
    </row>
    <row r="3" spans="1:20" s="43" customFormat="1" ht="203" x14ac:dyDescent="0.35">
      <c r="A3" s="41">
        <v>0</v>
      </c>
      <c r="B3" s="41">
        <v>0</v>
      </c>
      <c r="C3" s="41">
        <v>0</v>
      </c>
      <c r="D3" s="41" t="str">
        <f>A3&amp;B3&amp;C3</f>
        <v>000</v>
      </c>
      <c r="E3" s="41">
        <v>0</v>
      </c>
      <c r="F3" s="44" t="s">
        <v>102</v>
      </c>
      <c r="G3" s="44" t="s">
        <v>110</v>
      </c>
      <c r="I3" s="44"/>
      <c r="J3" s="44" t="s">
        <v>104</v>
      </c>
      <c r="K3" s="44" t="s">
        <v>105</v>
      </c>
      <c r="L3" s="44"/>
      <c r="M3" s="44" t="s">
        <v>105</v>
      </c>
      <c r="N3" s="44"/>
      <c r="O3" s="44"/>
      <c r="P3" s="44" t="s">
        <v>106</v>
      </c>
      <c r="Q3" s="44" t="s">
        <v>106</v>
      </c>
      <c r="R3" s="44" t="s">
        <v>106</v>
      </c>
      <c r="S3" s="44" t="s">
        <v>106</v>
      </c>
      <c r="T3" s="43" t="s">
        <v>68</v>
      </c>
    </row>
    <row r="4" spans="1:20" ht="203" x14ac:dyDescent="0.35">
      <c r="A4" s="41">
        <v>0</v>
      </c>
      <c r="B4" s="41">
        <v>2</v>
      </c>
      <c r="C4" s="41">
        <v>2</v>
      </c>
      <c r="D4" s="41" t="str">
        <f t="shared" ref="D4:D32" si="0">A4&amp;B4&amp;C4</f>
        <v>022</v>
      </c>
      <c r="E4" s="41">
        <v>3</v>
      </c>
      <c r="F4" s="44" t="s">
        <v>69</v>
      </c>
      <c r="G4" s="44" t="s">
        <v>109</v>
      </c>
      <c r="H4" s="44" t="str">
        <f>SUM(SA!$K$19:$K$26)&amp;" "&amp;"of 8 solutions"</f>
        <v>0 of 8 solutions</v>
      </c>
      <c r="I4" s="44" t="str">
        <f>"- Stage 1: "</f>
        <v xml:space="preserve">- Stage 1: </v>
      </c>
      <c r="J4" s="44" t="str">
        <f>CONCATENATE(I4,H4)</f>
        <v>- Stage 1: 0 of 8 solutions</v>
      </c>
      <c r="K4" s="44" t="str">
        <f>SUM(SA!$K$27:$K$28)&amp;" "&amp;"of 2 solutions"</f>
        <v>0 of 2 solutions</v>
      </c>
      <c r="L4" s="44" t="str">
        <f>"- Stage 2: "</f>
        <v xml:space="preserve">- Stage 2: </v>
      </c>
      <c r="M4" s="44" t="str">
        <f>CONCATENATE(L4,K4)</f>
        <v>- Stage 2: 0 of 2 solutions</v>
      </c>
      <c r="N4" s="44" t="str">
        <f>SUM(SA!$K$29:$K$30)&amp;" "&amp;"of 2 solutions"</f>
        <v>0 of 2 solutions</v>
      </c>
      <c r="O4" s="44" t="str">
        <f>"- Stage 3: "</f>
        <v xml:space="preserve">- Stage 3: </v>
      </c>
      <c r="P4" s="44" t="str">
        <f>CONCATENATE(O4,N4)</f>
        <v>- Stage 3: 0 of 2 solutions</v>
      </c>
      <c r="Q4" s="66" t="s">
        <v>117</v>
      </c>
      <c r="R4" s="66" t="s">
        <v>107</v>
      </c>
      <c r="S4" s="66" t="s">
        <v>133</v>
      </c>
      <c r="T4" s="41" t="s">
        <v>70</v>
      </c>
    </row>
    <row r="5" spans="1:20" ht="174" x14ac:dyDescent="0.35">
      <c r="A5" s="41">
        <v>1</v>
      </c>
      <c r="B5" s="41">
        <v>2</v>
      </c>
      <c r="C5" s="41">
        <v>2</v>
      </c>
      <c r="D5" s="41" t="str">
        <f t="shared" si="0"/>
        <v>122</v>
      </c>
      <c r="E5" s="41">
        <v>3</v>
      </c>
      <c r="F5" s="44" t="s">
        <v>71</v>
      </c>
      <c r="G5" s="44" t="s">
        <v>109</v>
      </c>
      <c r="H5" s="44" t="str">
        <f>SUM(SA!$K$19:$K$26)&amp;" "&amp;"of 8 solutions"</f>
        <v>0 of 8 solutions</v>
      </c>
      <c r="I5" s="44" t="str">
        <f t="shared" ref="I5:I32" si="1">"- Stage 1: "</f>
        <v xml:space="preserve">- Stage 1: </v>
      </c>
      <c r="J5" s="44" t="str">
        <f t="shared" ref="J5:J28" si="2">CONCATENATE(I5,H5)</f>
        <v>- Stage 1: 0 of 8 solutions</v>
      </c>
      <c r="K5" s="44" t="str">
        <f>SUM(SA!$K$27:$K$28)&amp;" "&amp;"of 2 solutions"</f>
        <v>0 of 2 solutions</v>
      </c>
      <c r="L5" s="44" t="str">
        <f t="shared" ref="L5:L29" si="3">"- Stage 2: "</f>
        <v xml:space="preserve">- Stage 2: </v>
      </c>
      <c r="M5" s="44" t="str">
        <f t="shared" ref="M5:M28" si="4">CONCATENATE(L5,K5)</f>
        <v>- Stage 2: 0 of 2 solutions</v>
      </c>
      <c r="N5" s="44" t="str">
        <f>SUM(SA!$K$29:$K$30)&amp;" "&amp;"of 2 solutions"</f>
        <v>0 of 2 solutions</v>
      </c>
      <c r="O5" s="44" t="str">
        <f t="shared" ref="O5:O29" si="5">"- Stage 3: "</f>
        <v xml:space="preserve">- Stage 3: </v>
      </c>
      <c r="P5" s="44" t="str">
        <f t="shared" ref="P5:P28" si="6">CONCATENATE(O5,N5)</f>
        <v>- Stage 3: 0 of 2 solutions</v>
      </c>
      <c r="Q5" s="66" t="s">
        <v>118</v>
      </c>
      <c r="R5" s="44"/>
      <c r="S5" s="66" t="s">
        <v>133</v>
      </c>
      <c r="T5" s="41" t="s">
        <v>70</v>
      </c>
    </row>
    <row r="6" spans="1:20" ht="174" x14ac:dyDescent="0.35">
      <c r="A6" s="41">
        <v>8</v>
      </c>
      <c r="B6" s="41">
        <v>0</v>
      </c>
      <c r="C6" s="41">
        <v>0</v>
      </c>
      <c r="D6" s="41" t="str">
        <f t="shared" si="0"/>
        <v>800</v>
      </c>
      <c r="E6" s="45">
        <v>1</v>
      </c>
      <c r="F6" s="44" t="s">
        <v>96</v>
      </c>
      <c r="G6" s="44" t="s">
        <v>109</v>
      </c>
      <c r="H6" s="44" t="str">
        <f>SUM(SA!$K$19:$K$26)&amp;" "&amp;"of 8 solutions"</f>
        <v>0 of 8 solutions</v>
      </c>
      <c r="I6" s="44" t="str">
        <f t="shared" si="1"/>
        <v xml:space="preserve">- Stage 1: </v>
      </c>
      <c r="J6" s="44" t="str">
        <f t="shared" si="2"/>
        <v>- Stage 1: 0 of 8 solutions</v>
      </c>
      <c r="K6" s="44" t="str">
        <f>SUM(SA!$K$27:$K$28)&amp;" "&amp;"of 2 solutions"</f>
        <v>0 of 2 solutions</v>
      </c>
      <c r="L6" s="44" t="str">
        <f t="shared" si="3"/>
        <v xml:space="preserve">- Stage 2: </v>
      </c>
      <c r="M6" s="44" t="str">
        <f t="shared" si="4"/>
        <v>- Stage 2: 0 of 2 solutions</v>
      </c>
      <c r="N6" s="44" t="str">
        <f>SUM(SA!$K$29:$K$30)&amp;" "&amp;"of 2 solutions"</f>
        <v>0 of 2 solutions</v>
      </c>
      <c r="O6" s="44" t="str">
        <f t="shared" si="5"/>
        <v xml:space="preserve">- Stage 3: </v>
      </c>
      <c r="P6" s="44" t="str">
        <f t="shared" si="6"/>
        <v>- Stage 3: 0 of 2 solutions</v>
      </c>
      <c r="Q6" s="66" t="s">
        <v>119</v>
      </c>
      <c r="R6" s="44"/>
      <c r="S6" s="66" t="s">
        <v>133</v>
      </c>
      <c r="T6" s="41" t="s">
        <v>70</v>
      </c>
    </row>
    <row r="7" spans="1:20" ht="174" x14ac:dyDescent="0.35">
      <c r="A7" s="41">
        <v>8</v>
      </c>
      <c r="B7" s="41">
        <v>0</v>
      </c>
      <c r="C7" s="41">
        <v>2</v>
      </c>
      <c r="D7" s="41" t="str">
        <f t="shared" si="0"/>
        <v>802</v>
      </c>
      <c r="E7" s="41">
        <v>3</v>
      </c>
      <c r="F7" s="44" t="s">
        <v>97</v>
      </c>
      <c r="G7" s="44" t="s">
        <v>109</v>
      </c>
      <c r="H7" s="44" t="str">
        <f>SUM(SA!$K$19:$K$26)&amp;" "&amp;"of 8 solutions"</f>
        <v>0 of 8 solutions</v>
      </c>
      <c r="I7" s="44" t="str">
        <f t="shared" si="1"/>
        <v xml:space="preserve">- Stage 1: </v>
      </c>
      <c r="J7" s="44" t="str">
        <f t="shared" si="2"/>
        <v>- Stage 1: 0 of 8 solutions</v>
      </c>
      <c r="K7" s="44" t="str">
        <f>SUM(SA!$K$27:$K$28)&amp;" "&amp;"of 2 solutions"</f>
        <v>0 of 2 solutions</v>
      </c>
      <c r="L7" s="44" t="str">
        <f t="shared" si="3"/>
        <v xml:space="preserve">- Stage 2: </v>
      </c>
      <c r="M7" s="44" t="str">
        <f t="shared" si="4"/>
        <v>- Stage 2: 0 of 2 solutions</v>
      </c>
      <c r="N7" s="44" t="str">
        <f>SUM(SA!$K$29:$K$30)&amp;" "&amp;"of 2 solutions"</f>
        <v>0 of 2 solutions</v>
      </c>
      <c r="O7" s="44" t="str">
        <f t="shared" si="5"/>
        <v xml:space="preserve">- Stage 3: </v>
      </c>
      <c r="P7" s="44" t="str">
        <f t="shared" si="6"/>
        <v>- Stage 3: 0 of 2 solutions</v>
      </c>
      <c r="Q7" s="66" t="s">
        <v>119</v>
      </c>
      <c r="R7" s="44"/>
      <c r="S7" s="66" t="s">
        <v>133</v>
      </c>
      <c r="T7" s="41" t="s">
        <v>70</v>
      </c>
    </row>
    <row r="8" spans="1:20" ht="174" x14ac:dyDescent="0.35">
      <c r="A8" s="41">
        <v>8</v>
      </c>
      <c r="B8" s="41">
        <v>1</v>
      </c>
      <c r="C8" s="41">
        <v>2</v>
      </c>
      <c r="D8" s="41" t="str">
        <f t="shared" si="0"/>
        <v>812</v>
      </c>
      <c r="E8" s="41">
        <v>3</v>
      </c>
      <c r="F8" s="44" t="s">
        <v>98</v>
      </c>
      <c r="G8" s="44" t="s">
        <v>109</v>
      </c>
      <c r="H8" s="44" t="str">
        <f>SUM(SA!$K$19:$K$26)&amp;" "&amp;"of 8 solutions"</f>
        <v>0 of 8 solutions</v>
      </c>
      <c r="I8" s="44" t="str">
        <f t="shared" si="1"/>
        <v xml:space="preserve">- Stage 1: </v>
      </c>
      <c r="J8" s="44" t="str">
        <f t="shared" si="2"/>
        <v>- Stage 1: 0 of 8 solutions</v>
      </c>
      <c r="K8" s="44" t="str">
        <f>SUM(SA!$K$27:$K$28)&amp;" "&amp;"of 2 solutions"</f>
        <v>0 of 2 solutions</v>
      </c>
      <c r="L8" s="44" t="str">
        <f t="shared" si="3"/>
        <v xml:space="preserve">- Stage 2: </v>
      </c>
      <c r="M8" s="44" t="str">
        <f t="shared" si="4"/>
        <v>- Stage 2: 0 of 2 solutions</v>
      </c>
      <c r="N8" s="44" t="str">
        <f>SUM(SA!$K$29:$K$30)&amp;" "&amp;"of 2 solutions"</f>
        <v>0 of 2 solutions</v>
      </c>
      <c r="O8" s="44" t="str">
        <f t="shared" si="5"/>
        <v xml:space="preserve">- Stage 3: </v>
      </c>
      <c r="P8" s="44" t="str">
        <f t="shared" si="6"/>
        <v>- Stage 3: 0 of 2 solutions</v>
      </c>
      <c r="Q8" s="66" t="s">
        <v>120</v>
      </c>
      <c r="R8" s="44"/>
      <c r="S8" s="66" t="s">
        <v>133</v>
      </c>
      <c r="T8" s="41" t="s">
        <v>70</v>
      </c>
    </row>
    <row r="9" spans="1:20" ht="174" x14ac:dyDescent="0.35">
      <c r="A9" s="41">
        <v>8</v>
      </c>
      <c r="B9" s="41">
        <v>2</v>
      </c>
      <c r="C9" s="41">
        <v>0</v>
      </c>
      <c r="D9" s="41" t="str">
        <f t="shared" si="0"/>
        <v>820</v>
      </c>
      <c r="E9" s="45">
        <v>2</v>
      </c>
      <c r="F9" s="44" t="s">
        <v>72</v>
      </c>
      <c r="G9" s="44" t="s">
        <v>109</v>
      </c>
      <c r="H9" s="44" t="str">
        <f>SUM(SA!$K$19:$K$26)&amp;" "&amp;"of 8 solutions"</f>
        <v>0 of 8 solutions</v>
      </c>
      <c r="I9" s="44" t="str">
        <f t="shared" si="1"/>
        <v xml:space="preserve">- Stage 1: </v>
      </c>
      <c r="J9" s="44" t="str">
        <f t="shared" si="2"/>
        <v>- Stage 1: 0 of 8 solutions</v>
      </c>
      <c r="K9" s="44" t="str">
        <f>SUM(SA!$K$27:$K$28)&amp;" "&amp;"of 2 solutions"</f>
        <v>0 of 2 solutions</v>
      </c>
      <c r="L9" s="44" t="str">
        <f t="shared" si="3"/>
        <v xml:space="preserve">- Stage 2: </v>
      </c>
      <c r="M9" s="44" t="str">
        <f t="shared" si="4"/>
        <v>- Stage 2: 0 of 2 solutions</v>
      </c>
      <c r="N9" s="44" t="str">
        <f>SUM(SA!$K$29:$K$30)&amp;" "&amp;"of 2 solutions"</f>
        <v>0 of 2 solutions</v>
      </c>
      <c r="O9" s="44" t="str">
        <f t="shared" si="5"/>
        <v xml:space="preserve">- Stage 3: </v>
      </c>
      <c r="P9" s="44" t="str">
        <f t="shared" si="6"/>
        <v>- Stage 3: 0 of 2 solutions</v>
      </c>
      <c r="Q9" s="66" t="s">
        <v>121</v>
      </c>
      <c r="R9" s="44"/>
      <c r="S9" s="66" t="s">
        <v>133</v>
      </c>
      <c r="T9" s="41" t="s">
        <v>70</v>
      </c>
    </row>
    <row r="10" spans="1:20" ht="174" x14ac:dyDescent="0.35">
      <c r="A10" s="41">
        <v>8</v>
      </c>
      <c r="B10" s="41">
        <v>2</v>
      </c>
      <c r="C10" s="41">
        <v>1</v>
      </c>
      <c r="D10" s="41" t="str">
        <f t="shared" si="0"/>
        <v>821</v>
      </c>
      <c r="E10" s="41">
        <v>3</v>
      </c>
      <c r="F10" s="44" t="s">
        <v>73</v>
      </c>
      <c r="G10" s="44" t="s">
        <v>109</v>
      </c>
      <c r="H10" s="44" t="str">
        <f>SUM(SA!$K$19:$K$26)&amp;" "&amp;"of 8 solutions"</f>
        <v>0 of 8 solutions</v>
      </c>
      <c r="I10" s="44" t="str">
        <f t="shared" si="1"/>
        <v xml:space="preserve">- Stage 1: </v>
      </c>
      <c r="J10" s="44" t="str">
        <f t="shared" si="2"/>
        <v>- Stage 1: 0 of 8 solutions</v>
      </c>
      <c r="K10" s="44" t="str">
        <f>SUM(SA!$K$27:$K$28)&amp;" "&amp;"of 2 solutions"</f>
        <v>0 of 2 solutions</v>
      </c>
      <c r="L10" s="44" t="str">
        <f t="shared" si="3"/>
        <v xml:space="preserve">- Stage 2: </v>
      </c>
      <c r="M10" s="44" t="str">
        <f t="shared" si="4"/>
        <v>- Stage 2: 0 of 2 solutions</v>
      </c>
      <c r="N10" s="44" t="str">
        <f>SUM(SA!$K$29:$K$30)&amp;" "&amp;"of 2 solutions"</f>
        <v>0 of 2 solutions</v>
      </c>
      <c r="O10" s="44" t="str">
        <f t="shared" si="5"/>
        <v xml:space="preserve">- Stage 3: </v>
      </c>
      <c r="P10" s="44" t="str">
        <f t="shared" si="6"/>
        <v>- Stage 3: 0 of 2 solutions</v>
      </c>
      <c r="Q10" s="66" t="s">
        <v>122</v>
      </c>
      <c r="R10" s="44"/>
      <c r="S10" s="66" t="s">
        <v>133</v>
      </c>
      <c r="T10" s="41" t="s">
        <v>70</v>
      </c>
    </row>
    <row r="11" spans="1:20" ht="174" x14ac:dyDescent="0.35">
      <c r="A11" s="41">
        <v>1</v>
      </c>
      <c r="B11" s="41">
        <v>0</v>
      </c>
      <c r="C11" s="41">
        <v>0</v>
      </c>
      <c r="D11" s="41" t="str">
        <f t="shared" si="0"/>
        <v>100</v>
      </c>
      <c r="E11" s="41">
        <v>1</v>
      </c>
      <c r="F11" s="44" t="s">
        <v>74</v>
      </c>
      <c r="G11" s="44" t="s">
        <v>109</v>
      </c>
      <c r="H11" s="44" t="str">
        <f>SUM(SA!$K$19:$K$26)&amp;" "&amp;"of 8 solutions"</f>
        <v>0 of 8 solutions</v>
      </c>
      <c r="I11" s="44" t="str">
        <f t="shared" si="1"/>
        <v xml:space="preserve">- Stage 1: </v>
      </c>
      <c r="J11" s="44" t="str">
        <f t="shared" si="2"/>
        <v>- Stage 1: 0 of 8 solutions</v>
      </c>
      <c r="K11" s="44" t="str">
        <f>SUM(SA!$K$27:$K$28)&amp;" "&amp;"of 2 solutions"</f>
        <v>0 of 2 solutions</v>
      </c>
      <c r="L11" s="44" t="str">
        <f t="shared" si="3"/>
        <v xml:space="preserve">- Stage 2: </v>
      </c>
      <c r="M11" s="44" t="str">
        <f t="shared" si="4"/>
        <v>- Stage 2: 0 of 2 solutions</v>
      </c>
      <c r="N11" s="44" t="str">
        <f>SUM(SA!$K$29:$K$30)&amp;" "&amp;"of 2 solutions"</f>
        <v>0 of 2 solutions</v>
      </c>
      <c r="O11" s="44" t="str">
        <f t="shared" si="5"/>
        <v xml:space="preserve">- Stage 3: </v>
      </c>
      <c r="P11" s="44" t="str">
        <f t="shared" si="6"/>
        <v>- Stage 3: 0 of 2 solutions</v>
      </c>
      <c r="Q11" s="66" t="s">
        <v>118</v>
      </c>
      <c r="R11" s="44"/>
      <c r="S11" s="66" t="s">
        <v>133</v>
      </c>
      <c r="T11" s="41" t="s">
        <v>70</v>
      </c>
    </row>
    <row r="12" spans="1:20" ht="188.5" x14ac:dyDescent="0.35">
      <c r="A12" s="41">
        <v>0</v>
      </c>
      <c r="B12" s="41">
        <v>1</v>
      </c>
      <c r="C12" s="41">
        <v>0</v>
      </c>
      <c r="D12" s="41" t="str">
        <f t="shared" si="0"/>
        <v>010</v>
      </c>
      <c r="E12" s="41">
        <v>2</v>
      </c>
      <c r="F12" s="44" t="s">
        <v>75</v>
      </c>
      <c r="G12" s="44" t="s">
        <v>109</v>
      </c>
      <c r="H12" s="44" t="str">
        <f>SUM(SA!$K$19:$K$26)&amp;" "&amp;"of 8 solutions"</f>
        <v>0 of 8 solutions</v>
      </c>
      <c r="I12" s="44" t="str">
        <f t="shared" si="1"/>
        <v xml:space="preserve">- Stage 1: </v>
      </c>
      <c r="J12" s="44" t="str">
        <f t="shared" si="2"/>
        <v>- Stage 1: 0 of 8 solutions</v>
      </c>
      <c r="K12" s="44" t="str">
        <f>SUM(SA!$K$27:$K$28)&amp;" "&amp;"of 2 solutions"</f>
        <v>0 of 2 solutions</v>
      </c>
      <c r="L12" s="44" t="str">
        <f t="shared" si="3"/>
        <v xml:space="preserve">- Stage 2: </v>
      </c>
      <c r="M12" s="44" t="str">
        <f t="shared" si="4"/>
        <v>- Stage 2: 0 of 2 solutions</v>
      </c>
      <c r="N12" s="44" t="str">
        <f>SUM(SA!$K$29:$K$30)&amp;" "&amp;"of 2 solutions"</f>
        <v>0 of 2 solutions</v>
      </c>
      <c r="O12" s="44" t="str">
        <f t="shared" si="5"/>
        <v xml:space="preserve">- Stage 3: </v>
      </c>
      <c r="P12" s="44" t="str">
        <f t="shared" si="6"/>
        <v>- Stage 3: 0 of 2 solutions</v>
      </c>
      <c r="Q12" s="66" t="s">
        <v>123</v>
      </c>
      <c r="R12" s="44"/>
      <c r="S12" s="66" t="s">
        <v>133</v>
      </c>
      <c r="T12" s="41" t="s">
        <v>70</v>
      </c>
    </row>
    <row r="13" spans="1:20" ht="174" x14ac:dyDescent="0.35">
      <c r="A13" s="41">
        <v>1</v>
      </c>
      <c r="B13" s="41">
        <v>1</v>
      </c>
      <c r="C13" s="41">
        <v>0</v>
      </c>
      <c r="D13" s="41" t="str">
        <f t="shared" si="0"/>
        <v>110</v>
      </c>
      <c r="E13" s="41">
        <v>2</v>
      </c>
      <c r="F13" s="44" t="s">
        <v>76</v>
      </c>
      <c r="G13" s="44" t="s">
        <v>109</v>
      </c>
      <c r="H13" s="44" t="str">
        <f>SUM(SA!$K$19:$K$26)&amp;" "&amp;"of 8 solutions"</f>
        <v>0 of 8 solutions</v>
      </c>
      <c r="I13" s="44" t="str">
        <f t="shared" si="1"/>
        <v xml:space="preserve">- Stage 1: </v>
      </c>
      <c r="J13" s="44" t="str">
        <f t="shared" si="2"/>
        <v>- Stage 1: 0 of 8 solutions</v>
      </c>
      <c r="K13" s="44" t="str">
        <f>SUM(SA!$K$27:$K$28)&amp;" "&amp;"of 2 solutions"</f>
        <v>0 of 2 solutions</v>
      </c>
      <c r="L13" s="44" t="str">
        <f t="shared" si="3"/>
        <v xml:space="preserve">- Stage 2: </v>
      </c>
      <c r="M13" s="44" t="str">
        <f t="shared" si="4"/>
        <v>- Stage 2: 0 of 2 solutions</v>
      </c>
      <c r="N13" s="44" t="str">
        <f>SUM(SA!$K$29:$K$30)&amp;" "&amp;"of 2 solutions"</f>
        <v>0 of 2 solutions</v>
      </c>
      <c r="O13" s="44" t="str">
        <f t="shared" si="5"/>
        <v xml:space="preserve">- Stage 3: </v>
      </c>
      <c r="P13" s="44" t="str">
        <f t="shared" si="6"/>
        <v>- Stage 3: 0 of 2 solutions</v>
      </c>
      <c r="Q13" s="66" t="s">
        <v>124</v>
      </c>
      <c r="R13" s="44"/>
      <c r="S13" s="66" t="s">
        <v>133</v>
      </c>
      <c r="T13" s="41" t="s">
        <v>70</v>
      </c>
    </row>
    <row r="14" spans="1:20" ht="174" x14ac:dyDescent="0.35">
      <c r="A14" s="41">
        <v>0</v>
      </c>
      <c r="B14" s="41">
        <v>0</v>
      </c>
      <c r="C14" s="41">
        <v>2</v>
      </c>
      <c r="D14" s="41" t="str">
        <f t="shared" si="0"/>
        <v>002</v>
      </c>
      <c r="E14" s="41">
        <v>3</v>
      </c>
      <c r="F14" s="44" t="s">
        <v>77</v>
      </c>
      <c r="G14" s="44" t="s">
        <v>109</v>
      </c>
      <c r="H14" s="44" t="str">
        <f>SUM(SA!$K$19:$K$26)&amp;" "&amp;"of 8 solutions"</f>
        <v>0 of 8 solutions</v>
      </c>
      <c r="I14" s="44" t="str">
        <f t="shared" si="1"/>
        <v xml:space="preserve">- Stage 1: </v>
      </c>
      <c r="J14" s="44" t="str">
        <f t="shared" si="2"/>
        <v>- Stage 1: 0 of 8 solutions</v>
      </c>
      <c r="K14" s="44" t="str">
        <f>SUM(SA!$K$27:$K$28)&amp;" "&amp;"of 2 solutions"</f>
        <v>0 of 2 solutions</v>
      </c>
      <c r="L14" s="44" t="str">
        <f t="shared" si="3"/>
        <v xml:space="preserve">- Stage 2: </v>
      </c>
      <c r="M14" s="44" t="str">
        <f t="shared" si="4"/>
        <v>- Stage 2: 0 of 2 solutions</v>
      </c>
      <c r="N14" s="44" t="str">
        <f>SUM(SA!$K$29:$K$30)&amp;" "&amp;"of 2 solutions"</f>
        <v>0 of 2 solutions</v>
      </c>
      <c r="O14" s="44" t="str">
        <f t="shared" si="5"/>
        <v xml:space="preserve">- Stage 3: </v>
      </c>
      <c r="P14" s="44" t="str">
        <f t="shared" si="6"/>
        <v>- Stage 3: 0 of 2 solutions</v>
      </c>
      <c r="Q14" s="66" t="s">
        <v>125</v>
      </c>
      <c r="R14" s="44"/>
      <c r="S14" s="66" t="s">
        <v>133</v>
      </c>
      <c r="T14" s="41" t="s">
        <v>70</v>
      </c>
    </row>
    <row r="15" spans="1:20" ht="188.5" x14ac:dyDescent="0.35">
      <c r="A15" s="41">
        <v>0</v>
      </c>
      <c r="B15" s="41">
        <v>1</v>
      </c>
      <c r="C15" s="41">
        <v>2</v>
      </c>
      <c r="D15" s="41" t="str">
        <f t="shared" si="0"/>
        <v>012</v>
      </c>
      <c r="E15" s="41">
        <v>3</v>
      </c>
      <c r="F15" s="44" t="s">
        <v>78</v>
      </c>
      <c r="G15" s="44" t="s">
        <v>109</v>
      </c>
      <c r="H15" s="44" t="str">
        <f>SUM(SA!$K$19:$K$26)&amp;" "&amp;"of 8 solutions"</f>
        <v>0 of 8 solutions</v>
      </c>
      <c r="I15" s="44" t="str">
        <f t="shared" si="1"/>
        <v xml:space="preserve">- Stage 1: </v>
      </c>
      <c r="J15" s="44" t="str">
        <f t="shared" si="2"/>
        <v>- Stage 1: 0 of 8 solutions</v>
      </c>
      <c r="K15" s="44" t="str">
        <f>SUM(SA!$K$27:$K$28)&amp;" "&amp;"of 2 solutions"</f>
        <v>0 of 2 solutions</v>
      </c>
      <c r="L15" s="44" t="str">
        <f t="shared" si="3"/>
        <v xml:space="preserve">- Stage 2: </v>
      </c>
      <c r="M15" s="44" t="str">
        <f t="shared" si="4"/>
        <v>- Stage 2: 0 of 2 solutions</v>
      </c>
      <c r="N15" s="44" t="str">
        <f>SUM(SA!$K$29:$K$30)&amp;" "&amp;"of 2 solutions"</f>
        <v>0 of 2 solutions</v>
      </c>
      <c r="O15" s="44" t="str">
        <f t="shared" si="5"/>
        <v xml:space="preserve">- Stage 3: </v>
      </c>
      <c r="P15" s="44" t="str">
        <f t="shared" si="6"/>
        <v>- Stage 3: 0 of 2 solutions</v>
      </c>
      <c r="Q15" s="66" t="s">
        <v>123</v>
      </c>
      <c r="R15" s="44"/>
      <c r="S15" s="66" t="s">
        <v>133</v>
      </c>
      <c r="T15" s="41" t="s">
        <v>70</v>
      </c>
    </row>
    <row r="16" spans="1:20" ht="188.5" x14ac:dyDescent="0.35">
      <c r="A16" s="41">
        <v>1</v>
      </c>
      <c r="B16" s="41">
        <v>0</v>
      </c>
      <c r="C16" s="41">
        <v>2</v>
      </c>
      <c r="D16" s="41" t="str">
        <f t="shared" si="0"/>
        <v>102</v>
      </c>
      <c r="E16" s="41">
        <v>3</v>
      </c>
      <c r="F16" s="44" t="s">
        <v>79</v>
      </c>
      <c r="G16" s="44" t="s">
        <v>109</v>
      </c>
      <c r="H16" s="44" t="str">
        <f>SUM(SA!$K$19:$K$26)&amp;" "&amp;"of 8 solutions"</f>
        <v>0 of 8 solutions</v>
      </c>
      <c r="I16" s="44" t="str">
        <f t="shared" si="1"/>
        <v xml:space="preserve">- Stage 1: </v>
      </c>
      <c r="J16" s="44" t="str">
        <f t="shared" si="2"/>
        <v>- Stage 1: 0 of 8 solutions</v>
      </c>
      <c r="K16" s="44" t="str">
        <f>SUM(SA!$K$27:$K$28)&amp;" "&amp;"of 2 solutions"</f>
        <v>0 of 2 solutions</v>
      </c>
      <c r="L16" s="44" t="str">
        <f t="shared" si="3"/>
        <v xml:space="preserve">- Stage 2: </v>
      </c>
      <c r="M16" s="44" t="str">
        <f t="shared" si="4"/>
        <v>- Stage 2: 0 of 2 solutions</v>
      </c>
      <c r="N16" s="44" t="str">
        <f>SUM(SA!$K$29:$K$30)&amp;" "&amp;"of 2 solutions"</f>
        <v>0 of 2 solutions</v>
      </c>
      <c r="O16" s="44" t="str">
        <f t="shared" si="5"/>
        <v xml:space="preserve">- Stage 3: </v>
      </c>
      <c r="P16" s="44" t="str">
        <f t="shared" si="6"/>
        <v>- Stage 3: 0 of 2 solutions</v>
      </c>
      <c r="Q16" s="66" t="s">
        <v>126</v>
      </c>
      <c r="R16" s="44"/>
      <c r="S16" s="66" t="s">
        <v>133</v>
      </c>
      <c r="T16" s="41" t="s">
        <v>70</v>
      </c>
    </row>
    <row r="17" spans="1:20" ht="174" x14ac:dyDescent="0.35">
      <c r="A17" s="41">
        <v>1</v>
      </c>
      <c r="B17" s="41">
        <v>1</v>
      </c>
      <c r="C17" s="41">
        <v>2</v>
      </c>
      <c r="D17" s="41" t="str">
        <f t="shared" si="0"/>
        <v>112</v>
      </c>
      <c r="E17" s="41">
        <v>3</v>
      </c>
      <c r="F17" s="44" t="s">
        <v>80</v>
      </c>
      <c r="G17" s="44" t="s">
        <v>109</v>
      </c>
      <c r="H17" s="44" t="str">
        <f>SUM(SA!$K$19:$K$26)&amp;" "&amp;"of 8 solutions"</f>
        <v>0 of 8 solutions</v>
      </c>
      <c r="I17" s="44" t="str">
        <f t="shared" si="1"/>
        <v xml:space="preserve">- Stage 1: </v>
      </c>
      <c r="J17" s="44" t="str">
        <f t="shared" si="2"/>
        <v>- Stage 1: 0 of 8 solutions</v>
      </c>
      <c r="K17" s="44" t="str">
        <f>SUM(SA!$K$27:$K$28)&amp;" "&amp;"of 2 solutions"</f>
        <v>0 of 2 solutions</v>
      </c>
      <c r="L17" s="44" t="str">
        <f t="shared" si="3"/>
        <v xml:space="preserve">- Stage 2: </v>
      </c>
      <c r="M17" s="44" t="str">
        <f t="shared" si="4"/>
        <v>- Stage 2: 0 of 2 solutions</v>
      </c>
      <c r="N17" s="44" t="str">
        <f>SUM(SA!$K$29:$K$30)&amp;" "&amp;"of 2 solutions"</f>
        <v>0 of 2 solutions</v>
      </c>
      <c r="O17" s="44" t="str">
        <f t="shared" si="5"/>
        <v xml:space="preserve">- Stage 3: </v>
      </c>
      <c r="P17" s="44" t="str">
        <f t="shared" si="6"/>
        <v>- Stage 3: 0 of 2 solutions</v>
      </c>
      <c r="Q17" s="66" t="s">
        <v>124</v>
      </c>
      <c r="R17" s="44"/>
      <c r="S17" s="66" t="s">
        <v>133</v>
      </c>
      <c r="T17" s="41" t="s">
        <v>70</v>
      </c>
    </row>
    <row r="18" spans="1:20" ht="188.5" x14ac:dyDescent="0.35">
      <c r="A18" s="41">
        <v>0</v>
      </c>
      <c r="B18" s="41">
        <v>0</v>
      </c>
      <c r="C18" s="41">
        <v>1</v>
      </c>
      <c r="D18" s="41" t="str">
        <f t="shared" si="0"/>
        <v>001</v>
      </c>
      <c r="E18" s="41">
        <v>3</v>
      </c>
      <c r="F18" s="44" t="s">
        <v>81</v>
      </c>
      <c r="G18" s="44" t="s">
        <v>109</v>
      </c>
      <c r="H18" s="44" t="str">
        <f>SUM(SA!$K$19:$K$26)&amp;" "&amp;"of 8 solutions"</f>
        <v>0 of 8 solutions</v>
      </c>
      <c r="I18" s="44" t="str">
        <f t="shared" si="1"/>
        <v xml:space="preserve">- Stage 1: </v>
      </c>
      <c r="J18" s="44" t="str">
        <f t="shared" si="2"/>
        <v>- Stage 1: 0 of 8 solutions</v>
      </c>
      <c r="K18" s="44" t="str">
        <f>SUM(SA!$K$27:$K$28)&amp;" "&amp;"of 2 solutions"</f>
        <v>0 of 2 solutions</v>
      </c>
      <c r="L18" s="44" t="str">
        <f t="shared" si="3"/>
        <v xml:space="preserve">- Stage 2: </v>
      </c>
      <c r="M18" s="44" t="str">
        <f t="shared" si="4"/>
        <v>- Stage 2: 0 of 2 solutions</v>
      </c>
      <c r="N18" s="44" t="str">
        <f>SUM(SA!$K$29:$K$30)&amp;" "&amp;"of 2 solutions"</f>
        <v>0 of 2 solutions</v>
      </c>
      <c r="O18" s="44" t="str">
        <f t="shared" si="5"/>
        <v xml:space="preserve">- Stage 3: </v>
      </c>
      <c r="P18" s="44" t="str">
        <f t="shared" si="6"/>
        <v>- Stage 3: 0 of 2 solutions</v>
      </c>
      <c r="Q18" s="66" t="s">
        <v>127</v>
      </c>
      <c r="R18" s="44"/>
      <c r="S18" s="66" t="s">
        <v>133</v>
      </c>
      <c r="T18" s="41" t="s">
        <v>70</v>
      </c>
    </row>
    <row r="19" spans="1:20" ht="188.5" x14ac:dyDescent="0.35">
      <c r="A19" s="41">
        <v>0</v>
      </c>
      <c r="B19" s="41">
        <v>1</v>
      </c>
      <c r="C19" s="41">
        <v>1</v>
      </c>
      <c r="D19" s="41" t="str">
        <f t="shared" si="0"/>
        <v>011</v>
      </c>
      <c r="E19" s="41">
        <v>3</v>
      </c>
      <c r="F19" s="44" t="s">
        <v>82</v>
      </c>
      <c r="G19" s="44" t="s">
        <v>109</v>
      </c>
      <c r="H19" s="44" t="str">
        <f>SUM(SA!$K$19:$K$26)&amp;" "&amp;"of 8 solutions"</f>
        <v>0 of 8 solutions</v>
      </c>
      <c r="I19" s="44" t="str">
        <f t="shared" si="1"/>
        <v xml:space="preserve">- Stage 1: </v>
      </c>
      <c r="J19" s="44" t="str">
        <f t="shared" si="2"/>
        <v>- Stage 1: 0 of 8 solutions</v>
      </c>
      <c r="K19" s="44" t="str">
        <f>SUM(SA!$K$27:$K$28)&amp;" "&amp;"of 2 solutions"</f>
        <v>0 of 2 solutions</v>
      </c>
      <c r="L19" s="44" t="str">
        <f t="shared" si="3"/>
        <v xml:space="preserve">- Stage 2: </v>
      </c>
      <c r="M19" s="44" t="str">
        <f t="shared" si="4"/>
        <v>- Stage 2: 0 of 2 solutions</v>
      </c>
      <c r="N19" s="44" t="str">
        <f>SUM(SA!$K$29:$K$30)&amp;" "&amp;"of 2 solutions"</f>
        <v>0 of 2 solutions</v>
      </c>
      <c r="O19" s="44" t="str">
        <f t="shared" si="5"/>
        <v xml:space="preserve">- Stage 3: </v>
      </c>
      <c r="P19" s="44" t="str">
        <f t="shared" si="6"/>
        <v>- Stage 3: 0 of 2 solutions</v>
      </c>
      <c r="Q19" s="66" t="s">
        <v>128</v>
      </c>
      <c r="R19" s="44"/>
      <c r="S19" s="66" t="s">
        <v>133</v>
      </c>
      <c r="T19" s="41" t="s">
        <v>70</v>
      </c>
    </row>
    <row r="20" spans="1:20" ht="188.5" x14ac:dyDescent="0.35">
      <c r="A20" s="41">
        <v>1</v>
      </c>
      <c r="B20" s="41">
        <v>0</v>
      </c>
      <c r="C20" s="41">
        <v>1</v>
      </c>
      <c r="D20" s="41" t="str">
        <f t="shared" si="0"/>
        <v>101</v>
      </c>
      <c r="E20" s="41">
        <v>3</v>
      </c>
      <c r="F20" s="44" t="s">
        <v>83</v>
      </c>
      <c r="G20" s="44" t="s">
        <v>109</v>
      </c>
      <c r="H20" s="44" t="str">
        <f>SUM(SA!$K$19:$K$26)&amp;" "&amp;"of 8 solutions"</f>
        <v>0 of 8 solutions</v>
      </c>
      <c r="I20" s="44" t="str">
        <f t="shared" si="1"/>
        <v xml:space="preserve">- Stage 1: </v>
      </c>
      <c r="J20" s="44" t="str">
        <f t="shared" si="2"/>
        <v>- Stage 1: 0 of 8 solutions</v>
      </c>
      <c r="K20" s="44" t="str">
        <f>SUM(SA!$K$27:$K$28)&amp;" "&amp;"of 2 solutions"</f>
        <v>0 of 2 solutions</v>
      </c>
      <c r="L20" s="44" t="str">
        <f t="shared" si="3"/>
        <v xml:space="preserve">- Stage 2: </v>
      </c>
      <c r="M20" s="44" t="str">
        <f t="shared" si="4"/>
        <v>- Stage 2: 0 of 2 solutions</v>
      </c>
      <c r="N20" s="44" t="str">
        <f>SUM(SA!$K$29:$K$30)&amp;" "&amp;"of 2 solutions"</f>
        <v>0 of 2 solutions</v>
      </c>
      <c r="O20" s="44" t="str">
        <f t="shared" si="5"/>
        <v xml:space="preserve">- Stage 3: </v>
      </c>
      <c r="P20" s="44" t="str">
        <f t="shared" si="6"/>
        <v>- Stage 3: 0 of 2 solutions</v>
      </c>
      <c r="Q20" s="66" t="s">
        <v>129</v>
      </c>
      <c r="R20" s="44"/>
      <c r="S20" s="66" t="s">
        <v>133</v>
      </c>
      <c r="T20" s="41" t="s">
        <v>70</v>
      </c>
    </row>
    <row r="21" spans="1:20" ht="174" x14ac:dyDescent="0.35">
      <c r="A21" s="41">
        <v>1</v>
      </c>
      <c r="B21" s="41">
        <v>1</v>
      </c>
      <c r="C21" s="41">
        <v>1</v>
      </c>
      <c r="D21" s="41" t="str">
        <f t="shared" si="0"/>
        <v>111</v>
      </c>
      <c r="E21" s="41">
        <v>3</v>
      </c>
      <c r="F21" s="44" t="s">
        <v>84</v>
      </c>
      <c r="G21" s="44" t="s">
        <v>109</v>
      </c>
      <c r="H21" s="44" t="str">
        <f>SUM(SA!$K$19:$K$26)&amp;" "&amp;"of 8 solutions"</f>
        <v>0 of 8 solutions</v>
      </c>
      <c r="I21" s="44" t="str">
        <f t="shared" si="1"/>
        <v xml:space="preserve">- Stage 1: </v>
      </c>
      <c r="J21" s="44" t="str">
        <f t="shared" si="2"/>
        <v>- Stage 1: 0 of 8 solutions</v>
      </c>
      <c r="K21" s="44" t="str">
        <f>SUM(SA!$K$27:$K$28)&amp;" "&amp;"of 2 solutions"</f>
        <v>0 of 2 solutions</v>
      </c>
      <c r="L21" s="44" t="str">
        <f t="shared" si="3"/>
        <v xml:space="preserve">- Stage 2: </v>
      </c>
      <c r="M21" s="44" t="str">
        <f t="shared" si="4"/>
        <v>- Stage 2: 0 of 2 solutions</v>
      </c>
      <c r="N21" s="44" t="str">
        <f>SUM(SA!$K$29:$K$30)&amp;" "&amp;"of 2 solutions"</f>
        <v>0 of 2 solutions</v>
      </c>
      <c r="O21" s="44" t="str">
        <f t="shared" si="5"/>
        <v xml:space="preserve">- Stage 3: </v>
      </c>
      <c r="P21" s="44" t="str">
        <f t="shared" si="6"/>
        <v>- Stage 3: 0 of 2 solutions</v>
      </c>
      <c r="Q21" s="66" t="s">
        <v>130</v>
      </c>
      <c r="R21" s="44"/>
      <c r="S21" s="66" t="s">
        <v>133</v>
      </c>
      <c r="T21" s="41" t="s">
        <v>70</v>
      </c>
    </row>
    <row r="22" spans="1:20" ht="174" x14ac:dyDescent="0.35">
      <c r="A22" s="41">
        <v>0</v>
      </c>
      <c r="B22" s="41">
        <v>2</v>
      </c>
      <c r="C22" s="41">
        <v>0</v>
      </c>
      <c r="D22" s="41" t="str">
        <f t="shared" si="0"/>
        <v>020</v>
      </c>
      <c r="E22" s="41">
        <v>2</v>
      </c>
      <c r="F22" s="44" t="s">
        <v>85</v>
      </c>
      <c r="G22" s="44" t="s">
        <v>109</v>
      </c>
      <c r="H22" s="44" t="str">
        <f>SUM(SA!$K$19:$K$26)&amp;" "&amp;"of 8 solutions"</f>
        <v>0 of 8 solutions</v>
      </c>
      <c r="I22" s="44" t="str">
        <f t="shared" si="1"/>
        <v xml:space="preserve">- Stage 1: </v>
      </c>
      <c r="J22" s="44" t="str">
        <f t="shared" si="2"/>
        <v>- Stage 1: 0 of 8 solutions</v>
      </c>
      <c r="K22" s="44" t="str">
        <f>SUM(SA!$K$27:$K$28)&amp;" "&amp;"of 2 solutions"</f>
        <v>0 of 2 solutions</v>
      </c>
      <c r="L22" s="44" t="str">
        <f t="shared" si="3"/>
        <v xml:space="preserve">- Stage 2: </v>
      </c>
      <c r="M22" s="44" t="str">
        <f t="shared" si="4"/>
        <v>- Stage 2: 0 of 2 solutions</v>
      </c>
      <c r="N22" s="44" t="str">
        <f>SUM(SA!$K$29:$K$30)&amp;" "&amp;"of 2 solutions"</f>
        <v>0 of 2 solutions</v>
      </c>
      <c r="O22" s="44" t="str">
        <f t="shared" si="5"/>
        <v xml:space="preserve">- Stage 3: </v>
      </c>
      <c r="P22" s="44" t="str">
        <f t="shared" si="6"/>
        <v>- Stage 3: 0 of 2 solutions</v>
      </c>
      <c r="Q22" s="66" t="s">
        <v>131</v>
      </c>
      <c r="R22" s="44"/>
      <c r="S22" s="66" t="s">
        <v>133</v>
      </c>
      <c r="T22" s="41" t="s">
        <v>70</v>
      </c>
    </row>
    <row r="23" spans="1:20" ht="188.5" x14ac:dyDescent="0.35">
      <c r="A23" s="41">
        <v>1</v>
      </c>
      <c r="B23" s="41">
        <v>2</v>
      </c>
      <c r="C23" s="41">
        <v>0</v>
      </c>
      <c r="D23" s="41" t="str">
        <f t="shared" si="0"/>
        <v>120</v>
      </c>
      <c r="E23" s="41">
        <v>2</v>
      </c>
      <c r="F23" s="44" t="s">
        <v>99</v>
      </c>
      <c r="G23" s="44" t="s">
        <v>109</v>
      </c>
      <c r="H23" s="44" t="str">
        <f>SUM(SA!$K$19:$K$26)&amp;" "&amp;"of 8 solutions"</f>
        <v>0 of 8 solutions</v>
      </c>
      <c r="I23" s="44" t="str">
        <f t="shared" si="1"/>
        <v xml:space="preserve">- Stage 1: </v>
      </c>
      <c r="J23" s="44" t="str">
        <f t="shared" si="2"/>
        <v>- Stage 1: 0 of 8 solutions</v>
      </c>
      <c r="K23" s="44" t="str">
        <f>SUM(SA!$K$27:$K$28)&amp;" "&amp;"of 2 solutions"</f>
        <v>0 of 2 solutions</v>
      </c>
      <c r="L23" s="44" t="str">
        <f t="shared" si="3"/>
        <v xml:space="preserve">- Stage 2: </v>
      </c>
      <c r="M23" s="44" t="str">
        <f t="shared" si="4"/>
        <v>- Stage 2: 0 of 2 solutions</v>
      </c>
      <c r="N23" s="44" t="str">
        <f>SUM(SA!$K$29:$K$30)&amp;" "&amp;"of 2 solutions"</f>
        <v>0 of 2 solutions</v>
      </c>
      <c r="O23" s="44" t="str">
        <f t="shared" si="5"/>
        <v xml:space="preserve">- Stage 3: </v>
      </c>
      <c r="P23" s="44" t="str">
        <f t="shared" si="6"/>
        <v>- Stage 3: 0 of 2 solutions</v>
      </c>
      <c r="Q23" s="66" t="s">
        <v>132</v>
      </c>
      <c r="R23" s="44"/>
      <c r="S23" s="66" t="s">
        <v>133</v>
      </c>
      <c r="T23" s="41" t="s">
        <v>70</v>
      </c>
    </row>
    <row r="24" spans="1:20" ht="174" x14ac:dyDescent="0.35">
      <c r="A24" s="41">
        <v>0</v>
      </c>
      <c r="B24" s="41">
        <v>2</v>
      </c>
      <c r="C24" s="41">
        <v>1</v>
      </c>
      <c r="D24" s="41" t="str">
        <f t="shared" si="0"/>
        <v>021</v>
      </c>
      <c r="E24" s="41">
        <v>3</v>
      </c>
      <c r="F24" s="44" t="s">
        <v>86</v>
      </c>
      <c r="G24" s="44" t="s">
        <v>109</v>
      </c>
      <c r="H24" s="44" t="str">
        <f>SUM(SA!$K$19:$K$26)&amp;" "&amp;"of 8 solutions"</f>
        <v>0 of 8 solutions</v>
      </c>
      <c r="I24" s="44" t="str">
        <f t="shared" si="1"/>
        <v xml:space="preserve">- Stage 1: </v>
      </c>
      <c r="J24" s="44" t="str">
        <f t="shared" si="2"/>
        <v>- Stage 1: 0 of 8 solutions</v>
      </c>
      <c r="K24" s="44" t="str">
        <f>SUM(SA!$K$27:$K$28)&amp;" "&amp;"of 2 solutions"</f>
        <v>0 of 2 solutions</v>
      </c>
      <c r="L24" s="44" t="str">
        <f t="shared" si="3"/>
        <v xml:space="preserve">- Stage 2: </v>
      </c>
      <c r="M24" s="44" t="str">
        <f t="shared" si="4"/>
        <v>- Stage 2: 0 of 2 solutions</v>
      </c>
      <c r="N24" s="44" t="str">
        <f>SUM(SA!$K$29:$K$30)&amp;" "&amp;"of 2 solutions"</f>
        <v>0 of 2 solutions</v>
      </c>
      <c r="O24" s="44" t="str">
        <f t="shared" si="5"/>
        <v xml:space="preserve">- Stage 3: </v>
      </c>
      <c r="P24" s="44" t="str">
        <f t="shared" si="6"/>
        <v>- Stage 3: 0 of 2 solutions</v>
      </c>
      <c r="Q24" s="66" t="s">
        <v>116</v>
      </c>
      <c r="R24" s="44"/>
      <c r="S24" s="66" t="s">
        <v>133</v>
      </c>
      <c r="T24" s="41" t="s">
        <v>70</v>
      </c>
    </row>
    <row r="25" spans="1:20" ht="174" x14ac:dyDescent="0.35">
      <c r="A25" s="41">
        <v>1</v>
      </c>
      <c r="B25" s="41">
        <v>2</v>
      </c>
      <c r="C25" s="41">
        <v>1</v>
      </c>
      <c r="D25" s="41" t="str">
        <f t="shared" si="0"/>
        <v>121</v>
      </c>
      <c r="E25" s="41">
        <v>3</v>
      </c>
      <c r="F25" s="44" t="s">
        <v>87</v>
      </c>
      <c r="G25" s="44" t="s">
        <v>109</v>
      </c>
      <c r="H25" s="44" t="str">
        <f>SUM(SA!$K$19:$K$26)&amp;" "&amp;"of 8 solutions"</f>
        <v>0 of 8 solutions</v>
      </c>
      <c r="I25" s="44" t="str">
        <f t="shared" si="1"/>
        <v xml:space="preserve">- Stage 1: </v>
      </c>
      <c r="J25" s="44" t="str">
        <f t="shared" si="2"/>
        <v>- Stage 1: 0 of 8 solutions</v>
      </c>
      <c r="K25" s="44" t="str">
        <f>SUM(SA!$K$27:$K$28)&amp;" "&amp;"of 2 solutions"</f>
        <v>0 of 2 solutions</v>
      </c>
      <c r="L25" s="44" t="str">
        <f t="shared" si="3"/>
        <v xml:space="preserve">- Stage 2: </v>
      </c>
      <c r="M25" s="44" t="str">
        <f t="shared" si="4"/>
        <v>- Stage 2: 0 of 2 solutions</v>
      </c>
      <c r="N25" s="44" t="str">
        <f>SUM(SA!$K$29:$K$30)&amp;" "&amp;"of 2 solutions"</f>
        <v>0 of 2 solutions</v>
      </c>
      <c r="O25" s="44" t="str">
        <f t="shared" si="5"/>
        <v xml:space="preserve">- Stage 3: </v>
      </c>
      <c r="P25" s="44" t="str">
        <f t="shared" si="6"/>
        <v>- Stage 3: 0 of 2 solutions</v>
      </c>
      <c r="Q25" s="66" t="s">
        <v>115</v>
      </c>
      <c r="R25" s="44"/>
      <c r="S25" s="66" t="s">
        <v>133</v>
      </c>
      <c r="T25" s="41" t="s">
        <v>70</v>
      </c>
    </row>
    <row r="26" spans="1:20" ht="188.5" x14ac:dyDescent="0.35">
      <c r="A26" s="41">
        <v>8</v>
      </c>
      <c r="B26" s="41">
        <v>1</v>
      </c>
      <c r="C26" s="41">
        <v>0</v>
      </c>
      <c r="D26" s="41" t="str">
        <f t="shared" si="0"/>
        <v>810</v>
      </c>
      <c r="E26" s="41">
        <v>2</v>
      </c>
      <c r="F26" s="44" t="s">
        <v>88</v>
      </c>
      <c r="G26" s="44" t="s">
        <v>109</v>
      </c>
      <c r="H26" s="44" t="str">
        <f>SUM(SA!$K$19:$K$26)&amp;" "&amp;"of 8 solutions"</f>
        <v>0 of 8 solutions</v>
      </c>
      <c r="I26" s="44" t="str">
        <f t="shared" si="1"/>
        <v xml:space="preserve">- Stage 1: </v>
      </c>
      <c r="J26" s="44" t="str">
        <f t="shared" si="2"/>
        <v>- Stage 1: 0 of 8 solutions</v>
      </c>
      <c r="K26" s="44" t="str">
        <f>SUM(SA!$K$27:$K$28)&amp;" "&amp;"of 2 solutions"</f>
        <v>0 of 2 solutions</v>
      </c>
      <c r="L26" s="44" t="str">
        <f t="shared" si="3"/>
        <v xml:space="preserve">- Stage 2: </v>
      </c>
      <c r="M26" s="44" t="str">
        <f t="shared" si="4"/>
        <v>- Stage 2: 0 of 2 solutions</v>
      </c>
      <c r="N26" s="44" t="str">
        <f>SUM(SA!$K$29:$K$30)&amp;" "&amp;"of 2 solutions"</f>
        <v>0 of 2 solutions</v>
      </c>
      <c r="O26" s="44" t="str">
        <f t="shared" si="5"/>
        <v xml:space="preserve">- Stage 3: </v>
      </c>
      <c r="P26" s="44" t="str">
        <f t="shared" si="6"/>
        <v>- Stage 3: 0 of 2 solutions</v>
      </c>
      <c r="Q26" s="66" t="s">
        <v>112</v>
      </c>
      <c r="R26" s="44"/>
      <c r="S26" s="66" t="s">
        <v>133</v>
      </c>
      <c r="T26" s="41" t="s">
        <v>70</v>
      </c>
    </row>
    <row r="27" spans="1:20" ht="188.5" x14ac:dyDescent="0.35">
      <c r="A27" s="41">
        <v>8</v>
      </c>
      <c r="B27" s="41">
        <v>0</v>
      </c>
      <c r="C27" s="41">
        <v>1</v>
      </c>
      <c r="D27" s="41" t="str">
        <f t="shared" si="0"/>
        <v>801</v>
      </c>
      <c r="E27" s="41">
        <v>3</v>
      </c>
      <c r="F27" s="44" t="s">
        <v>89</v>
      </c>
      <c r="G27" s="44" t="s">
        <v>109</v>
      </c>
      <c r="H27" s="44" t="str">
        <f>SUM(SA!$K$19:$K$26)&amp;" "&amp;"of 8 solutions"</f>
        <v>0 of 8 solutions</v>
      </c>
      <c r="I27" s="44" t="str">
        <f t="shared" si="1"/>
        <v xml:space="preserve">- Stage 1: </v>
      </c>
      <c r="J27" s="44" t="str">
        <f t="shared" si="2"/>
        <v>- Stage 1: 0 of 8 solutions</v>
      </c>
      <c r="K27" s="44" t="str">
        <f>SUM(SA!$K$27:$K$28)&amp;" "&amp;"of 2 solutions"</f>
        <v>0 of 2 solutions</v>
      </c>
      <c r="L27" s="44" t="str">
        <f t="shared" si="3"/>
        <v xml:space="preserve">- Stage 2: </v>
      </c>
      <c r="M27" s="44" t="str">
        <f t="shared" si="4"/>
        <v>- Stage 2: 0 of 2 solutions</v>
      </c>
      <c r="N27" s="44" t="str">
        <f>SUM(SA!$K$29:$K$30)&amp;" "&amp;"of 2 solutions"</f>
        <v>0 of 2 solutions</v>
      </c>
      <c r="O27" s="44" t="str">
        <f t="shared" si="5"/>
        <v xml:space="preserve">- Stage 3: </v>
      </c>
      <c r="P27" s="44" t="str">
        <f t="shared" si="6"/>
        <v>- Stage 3: 0 of 2 solutions</v>
      </c>
      <c r="Q27" s="66" t="s">
        <v>113</v>
      </c>
      <c r="R27" s="44"/>
      <c r="S27" s="66" t="s">
        <v>133</v>
      </c>
      <c r="T27" s="41" t="s">
        <v>70</v>
      </c>
    </row>
    <row r="28" spans="1:20" ht="174" x14ac:dyDescent="0.35">
      <c r="A28" s="41">
        <v>8</v>
      </c>
      <c r="B28" s="41">
        <v>1</v>
      </c>
      <c r="C28" s="41">
        <v>1</v>
      </c>
      <c r="D28" s="41" t="str">
        <f t="shared" si="0"/>
        <v>811</v>
      </c>
      <c r="E28" s="41">
        <v>3</v>
      </c>
      <c r="F28" s="44" t="s">
        <v>90</v>
      </c>
      <c r="G28" s="44" t="s">
        <v>109</v>
      </c>
      <c r="H28" s="44" t="str">
        <f>SUM(SA!$K$19:$K$26)&amp;" "&amp;"of 8 solutions"</f>
        <v>0 of 8 solutions</v>
      </c>
      <c r="I28" s="44" t="str">
        <f t="shared" si="1"/>
        <v xml:space="preserve">- Stage 1: </v>
      </c>
      <c r="J28" s="44" t="str">
        <f t="shared" si="2"/>
        <v>- Stage 1: 0 of 8 solutions</v>
      </c>
      <c r="K28" s="44" t="str">
        <f>SUM(SA!$K$27:$K$28)&amp;" "&amp;"of 2 solutions"</f>
        <v>0 of 2 solutions</v>
      </c>
      <c r="L28" s="44" t="str">
        <f t="shared" si="3"/>
        <v xml:space="preserve">- Stage 2: </v>
      </c>
      <c r="M28" s="44" t="str">
        <f t="shared" si="4"/>
        <v>- Stage 2: 0 of 2 solutions</v>
      </c>
      <c r="N28" s="44" t="str">
        <f>SUM(SA!$K$29:$K$30)&amp;" "&amp;"of 2 solutions"</f>
        <v>0 of 2 solutions</v>
      </c>
      <c r="O28" s="44" t="str">
        <f t="shared" si="5"/>
        <v xml:space="preserve">- Stage 3: </v>
      </c>
      <c r="P28" s="44" t="str">
        <f t="shared" si="6"/>
        <v>- Stage 3: 0 of 2 solutions</v>
      </c>
      <c r="Q28" s="66" t="s">
        <v>114</v>
      </c>
      <c r="R28" s="44"/>
      <c r="S28" s="66" t="s">
        <v>133</v>
      </c>
      <c r="T28" s="41" t="s">
        <v>70</v>
      </c>
    </row>
    <row r="29" spans="1:20" ht="72.5" x14ac:dyDescent="0.35">
      <c r="A29" s="41">
        <v>8</v>
      </c>
      <c r="B29" s="41">
        <v>2</v>
      </c>
      <c r="C29" s="41">
        <v>2</v>
      </c>
      <c r="D29" s="41" t="str">
        <f t="shared" si="0"/>
        <v>822</v>
      </c>
      <c r="E29" s="41">
        <v>3</v>
      </c>
      <c r="F29" s="44" t="s">
        <v>91</v>
      </c>
      <c r="G29" s="44" t="s">
        <v>91</v>
      </c>
      <c r="H29" s="44"/>
      <c r="I29" s="44" t="str">
        <f t="shared" si="1"/>
        <v xml:space="preserve">- Stage 1: </v>
      </c>
      <c r="J29" s="44" t="s">
        <v>106</v>
      </c>
      <c r="K29" s="44"/>
      <c r="L29" s="44" t="str">
        <f t="shared" si="3"/>
        <v xml:space="preserve">- Stage 2: </v>
      </c>
      <c r="M29" s="44" t="s">
        <v>106</v>
      </c>
      <c r="N29" s="44"/>
      <c r="O29" s="44" t="str">
        <f t="shared" si="5"/>
        <v xml:space="preserve">- Stage 3: </v>
      </c>
      <c r="P29" s="44"/>
      <c r="Q29" s="44" t="s">
        <v>100</v>
      </c>
      <c r="R29" s="44" t="s">
        <v>106</v>
      </c>
      <c r="S29" s="66" t="s">
        <v>133</v>
      </c>
      <c r="T29" s="41" t="s">
        <v>70</v>
      </c>
    </row>
    <row r="30" spans="1:20" x14ac:dyDescent="0.35">
      <c r="D30" s="41" t="str">
        <f t="shared" si="0"/>
        <v/>
      </c>
      <c r="I30" s="44" t="str">
        <f t="shared" si="1"/>
        <v xml:space="preserve">- Stage 1: </v>
      </c>
      <c r="J30" s="44"/>
      <c r="L30" s="44"/>
      <c r="M30" s="44"/>
      <c r="O30" s="44"/>
      <c r="P30" s="44"/>
    </row>
    <row r="31" spans="1:20" x14ac:dyDescent="0.35">
      <c r="D31" s="41" t="str">
        <f t="shared" si="0"/>
        <v/>
      </c>
      <c r="I31" s="44" t="str">
        <f t="shared" si="1"/>
        <v xml:space="preserve">- Stage 1: </v>
      </c>
      <c r="J31" s="44"/>
      <c r="L31" s="44"/>
      <c r="M31" s="44"/>
      <c r="O31" s="44"/>
      <c r="P31" s="44"/>
    </row>
    <row r="32" spans="1:20" x14ac:dyDescent="0.35">
      <c r="D32" s="41" t="str">
        <f t="shared" si="0"/>
        <v/>
      </c>
      <c r="I32" s="44" t="str">
        <f t="shared" si="1"/>
        <v xml:space="preserve">- Stage 1: </v>
      </c>
      <c r="J32" s="44"/>
      <c r="L32" s="44"/>
      <c r="M32" s="44"/>
      <c r="O32" s="44"/>
      <c r="P32" s="44"/>
    </row>
    <row r="42" spans="1:2" x14ac:dyDescent="0.35">
      <c r="A42" s="95"/>
      <c r="B42" s="95"/>
    </row>
    <row r="43" spans="1:2" x14ac:dyDescent="0.35">
      <c r="A43" s="46"/>
    </row>
  </sheetData>
  <autoFilter ref="A2:E32"/>
  <mergeCells count="3">
    <mergeCell ref="A42:B42"/>
    <mergeCell ref="F2:N2"/>
    <mergeCell ref="Q2:S2"/>
  </mergeCells>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4" workbookViewId="0">
      <selection activeCell="A3" sqref="A3"/>
    </sheetView>
  </sheetViews>
  <sheetFormatPr defaultRowHeight="14.5" x14ac:dyDescent="0.35"/>
  <cols>
    <col min="1" max="1" width="46.08984375" style="67" bestFit="1" customWidth="1"/>
    <col min="2" max="2" width="23.7265625" style="67" bestFit="1" customWidth="1"/>
    <col min="3" max="3" width="26.453125" style="67" bestFit="1" customWidth="1"/>
    <col min="4" max="4" width="9.26953125" style="67" bestFit="1" customWidth="1"/>
    <col min="5" max="5" width="50.81640625" style="67" customWidth="1"/>
    <col min="6" max="16384" width="8.7265625" style="67"/>
  </cols>
  <sheetData>
    <row r="1" spans="1:5" ht="15.5" x14ac:dyDescent="0.35">
      <c r="A1" s="53" t="s">
        <v>43</v>
      </c>
      <c r="B1" s="53" t="s">
        <v>101</v>
      </c>
      <c r="C1" s="53" t="s">
        <v>42</v>
      </c>
    </row>
    <row r="2" spans="1:5" x14ac:dyDescent="0.35">
      <c r="A2" s="68" t="s">
        <v>40</v>
      </c>
      <c r="B2" s="68" t="s">
        <v>40</v>
      </c>
      <c r="C2" s="68" t="s">
        <v>40</v>
      </c>
      <c r="D2" s="68" t="str">
        <f>A2&amp;B2&amp;C2</f>
        <v>YesYesYes</v>
      </c>
      <c r="E2" s="68" t="s">
        <v>106</v>
      </c>
    </row>
    <row r="3" spans="1:5" ht="29" x14ac:dyDescent="0.35">
      <c r="A3" s="68" t="s">
        <v>40</v>
      </c>
      <c r="B3" s="68" t="s">
        <v>40</v>
      </c>
      <c r="C3" s="68" t="s">
        <v>39</v>
      </c>
      <c r="D3" s="68" t="str">
        <f>A3&amp;B3&amp;C3</f>
        <v>YesYesNo</v>
      </c>
      <c r="E3" s="69" t="str">
        <f>"Adopt business capabilities solutions such as" &amp; " " &amp; "Robotic Process Automation" &amp; " " &amp; "on" &amp; "MPA's website."</f>
        <v>Adopt business capabilities solutions such as Robotic Process Automation onMPA's website.</v>
      </c>
    </row>
    <row r="4" spans="1:5" ht="43.5" x14ac:dyDescent="0.35">
      <c r="A4" s="68" t="s">
        <v>40</v>
      </c>
      <c r="B4" s="68" t="s">
        <v>39</v>
      </c>
      <c r="C4" s="68" t="s">
        <v>39</v>
      </c>
      <c r="D4" s="68" t="str">
        <f t="shared" ref="D4:D8" si="0">A4&amp;B4&amp;C4</f>
        <v>YesNoNo</v>
      </c>
      <c r="E4" s="69" t="str">
        <f>"Adopt business capabilities solutions such as" &amp; " " &amp; "Accounting Management and Robotic Process Automation" &amp; " " &amp; "on MPA's website."</f>
        <v>Adopt business capabilities solutions such as Accounting Management and Robotic Process Automation on MPA's website.</v>
      </c>
    </row>
    <row r="5" spans="1:5" ht="29" x14ac:dyDescent="0.35">
      <c r="A5" s="70" t="s">
        <v>39</v>
      </c>
      <c r="B5" s="70" t="s">
        <v>40</v>
      </c>
      <c r="C5" s="70" t="s">
        <v>40</v>
      </c>
      <c r="D5" s="68" t="str">
        <f t="shared" si="0"/>
        <v>NoYesYes</v>
      </c>
      <c r="E5" s="69" t="str">
        <f>"Adopt business capabilities solutions such as" &amp; " " &amp; "Human Resource Management" &amp; " " &amp; "on MPA's website."</f>
        <v>Adopt business capabilities solutions such as Human Resource Management on MPA's website.</v>
      </c>
    </row>
    <row r="6" spans="1:5" ht="43.5" x14ac:dyDescent="0.35">
      <c r="A6" s="70" t="s">
        <v>39</v>
      </c>
      <c r="B6" s="70" t="s">
        <v>40</v>
      </c>
      <c r="C6" s="70" t="s">
        <v>39</v>
      </c>
      <c r="D6" s="68" t="str">
        <f t="shared" si="0"/>
        <v>NoYesNo</v>
      </c>
      <c r="E6" s="69" t="str">
        <f>"Adopt business capabilities solutions such as" &amp; " " &amp; "Accounting Management and Robotic Process Automation" &amp; " " &amp; "on MPA's website."</f>
        <v>Adopt business capabilities solutions such as Accounting Management and Robotic Process Automation on MPA's website.</v>
      </c>
    </row>
    <row r="7" spans="1:5" ht="43.5" x14ac:dyDescent="0.35">
      <c r="A7" s="70" t="s">
        <v>39</v>
      </c>
      <c r="B7" s="70" t="s">
        <v>39</v>
      </c>
      <c r="C7" s="70" t="s">
        <v>40</v>
      </c>
      <c r="D7" s="68" t="str">
        <f t="shared" si="0"/>
        <v>NoNoYes</v>
      </c>
      <c r="E7" s="69" t="str">
        <f>"Adopt business capabilities solutions such as" &amp; " " &amp; "Human Resource Management and Accounting Management" &amp; " " &amp; "on MPA's website."</f>
        <v>Adopt business capabilities solutions such as Human Resource Management and Accounting Management on MPA's website.</v>
      </c>
    </row>
    <row r="8" spans="1:5" ht="43.5" x14ac:dyDescent="0.35">
      <c r="A8" s="70" t="s">
        <v>39</v>
      </c>
      <c r="B8" s="70" t="s">
        <v>39</v>
      </c>
      <c r="C8" s="70" t="s">
        <v>39</v>
      </c>
      <c r="D8" s="68" t="str">
        <f t="shared" si="0"/>
        <v>NoNoNo</v>
      </c>
      <c r="E8" s="69" t="str">
        <f>"Adopt business capabilities solutions such as" &amp; " " &amp; "Human Resource Management, Accounting Management and Robotic Process Automation" &amp; " " &amp; "on MPA's website."</f>
        <v>Adopt business capabilities solutions such as Human Resource Management, Accounting Management and Robotic Process Automation on MPA's website.</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vt:lpstr>
      <vt:lpstr>Validation</vt:lpstr>
      <vt:lpstr>Ship Agency (standard template)</vt:lpstr>
      <vt:lpstr>Gen</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dc:creator>
  <cp:lastModifiedBy>Zhi Qing ANG from.TP (IMDA)</cp:lastModifiedBy>
  <dcterms:created xsi:type="dcterms:W3CDTF">2019-01-10T13:03:55Z</dcterms:created>
  <dcterms:modified xsi:type="dcterms:W3CDTF">2019-05-13T01:28:15Z</dcterms:modified>
</cp:coreProperties>
</file>