
<file path=[Content_Types].xml><?xml version="1.0" encoding="utf-8"?>
<Types xmlns="http://schemas.openxmlformats.org/package/2006/content-types">
  <Default Extension="bin" ContentType="application/vnd.openxmlformats-officedocument.oleObject"/>
  <Default Extension="emf" ContentType="image/x-emf"/>
  <Default Extension="png" ContentType="image/png"/>
  <Default Extension="rels" ContentType="application/vnd.openxmlformats-package.relationships+xml"/>
  <Default Extension="vml" ContentType="application/vnd.openxmlformats-officedocument.vmlDrawing"/>
  <Default Extension="xls" ContentType="application/vnd.ms-excel"/>
  <Default Extension="xlsx" ContentType="application/vnd.openxmlformats-officedocument.spreadsheetml.sheet"/>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showInkAnnotation="0" codeName="ThisWorkbook" defaultThemeVersion="166925"/>
  <mc:AlternateContent xmlns:mc="http://schemas.openxmlformats.org/markup-compatibility/2006">
    <mc:Choice Requires="x15">
      <x15ac:absPath xmlns:x15ac="http://schemas.microsoft.com/office/spreadsheetml/2010/11/ac" url="https://sgdcs.sgnet.gov.sg/sites/IMDA-collabdivsmegd3/Shared Documents/SGDPA/01 Checklist/2025/01 May 2025/"/>
    </mc:Choice>
  </mc:AlternateContent>
  <xr:revisionPtr revIDLastSave="15" documentId="13_ncr:1_{651DA79D-E005-4F78-98B9-0D237B48FB30}" xr6:coauthVersionLast="47" xr6:coauthVersionMax="47" xr10:uidLastSave="{11297052-3B41-4566-8D3A-4473C184CA85}"/>
  <workbookProtection workbookAlgorithmName="SHA-512" workbookHashValue="8Vlw1Ns8Fya1VX3dSxqQbraFyiVLA5ysuak/2QiACGP0Jo1m8qtspOFxFlLD8Bzll2WPDZdehoF9LIyMbFcHpA==" workbookSaltValue="/gdVn4VnbcofynrrozvIpw==" workbookSpinCount="100000" lockStructure="1"/>
  <bookViews>
    <workbookView xWindow="-108" yWindow="-108" windowWidth="23256" windowHeight="14976" tabRatio="697" xr2:uid="{2194CD0C-084C-45AB-950C-C2493CE9D21E}"/>
  </bookViews>
  <sheets>
    <sheet name="Instructions" sheetId="1" r:id="rId1"/>
    <sheet name="General Assessment" sheetId="2" r:id="rId2"/>
    <sheet name="Solution Category Requirements" sheetId="7" r:id="rId3"/>
    <sheet name="Satisfaction Survey" sheetId="16" r:id="rId4"/>
    <sheet name="Overall Dashboard" sheetId="15" r:id="rId5"/>
    <sheet name="Data for graphs" sheetId="8" state="hidden" r:id="rId6"/>
    <sheet name="Survey link" sheetId="17" state="hidden" r:id="rId7"/>
    <sheet name="Dropdown" sheetId="4" state="hidden" r:id="rId8"/>
  </sheets>
  <definedNames>
    <definedName name="_01">#REF!</definedName>
    <definedName name="_02">#REF!</definedName>
    <definedName name="_03">#REF!</definedName>
    <definedName name="_04">#REF!</definedName>
    <definedName name="_05">#REF!</definedName>
    <definedName name="_06">#REF!</definedName>
    <definedName name="_07">#REF!</definedName>
    <definedName name="_08">#REF!</definedName>
    <definedName name="_09">#REF!</definedName>
    <definedName name="_10">#REF!</definedName>
    <definedName name="_11">#REF!</definedName>
    <definedName name="_12">#REF!</definedName>
    <definedName name="_13">#REF!</definedName>
    <definedName name="_14">#REF!</definedName>
    <definedName name="_15">#REF!</definedName>
    <definedName name="_16">#REF!</definedName>
    <definedName name="_17">#REF!</definedName>
    <definedName name="_xlnm.Print_Area" localSheetId="2">'Solution Category Requirements'!$A$1:$E$265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 i="2" l="1"/>
  <c r="T15" i="8"/>
  <c r="U15" i="8"/>
  <c r="V15" i="8"/>
  <c r="T16" i="8"/>
  <c r="U16" i="8"/>
  <c r="V16" i="8"/>
  <c r="T19" i="8"/>
  <c r="U19" i="8"/>
  <c r="V19" i="8"/>
  <c r="W19" i="8"/>
  <c r="X19" i="8"/>
  <c r="A257" i="7"/>
  <c r="A258" i="7" s="1"/>
  <c r="A259" i="7" s="1"/>
  <c r="A260" i="7" s="1"/>
  <c r="A261" i="7" s="1"/>
  <c r="A262" i="7" s="1"/>
  <c r="A263" i="7" s="1"/>
  <c r="A264" i="7" s="1"/>
  <c r="A265" i="7" s="1"/>
  <c r="B6" i="8"/>
  <c r="A8" i="2"/>
  <c r="A10" i="7" a="1"/>
  <c r="A10" i="7" s="1"/>
  <c r="A242" i="7"/>
  <c r="A243" i="7" s="1"/>
  <c r="A244" i="7" s="1"/>
  <c r="A245" i="7" s="1"/>
  <c r="A246" i="7" s="1"/>
  <c r="A247" i="7" s="1"/>
  <c r="A248" i="7" s="1"/>
  <c r="A249" i="7" s="1"/>
  <c r="A250" i="7" s="1"/>
  <c r="A251" i="7" s="1"/>
  <c r="A252" i="7" s="1"/>
  <c r="A253" i="7" s="1"/>
  <c r="A254" i="7" s="1"/>
  <c r="A255" i="7" s="1"/>
  <c r="C225" i="7"/>
  <c r="C239" i="7"/>
  <c r="A228" i="7" l="1"/>
  <c r="A229" i="7" s="1"/>
  <c r="A230" i="7" s="1"/>
  <c r="A231" i="7" s="1"/>
  <c r="A232" i="7" s="1"/>
  <c r="A233" i="7" s="1"/>
  <c r="A234" i="7" s="1"/>
  <c r="A235" i="7" s="1"/>
  <c r="A236" i="7" s="1"/>
  <c r="A237" i="7" s="1"/>
  <c r="A238" i="7" l="1"/>
  <c r="A239" i="7" s="1"/>
  <c r="A240" i="7" s="1"/>
  <c r="A213" i="7"/>
  <c r="A214" i="7" s="1"/>
  <c r="A215" i="7" s="1"/>
  <c r="A216" i="7" s="1"/>
  <c r="A217" i="7" s="1"/>
  <c r="A218" i="7" s="1"/>
  <c r="A219" i="7" s="1"/>
  <c r="A220" i="7" s="1"/>
  <c r="A221" i="7" s="1"/>
  <c r="A222" i="7" s="1"/>
  <c r="A223" i="7" s="1"/>
  <c r="A224" i="7" s="1"/>
  <c r="A225" i="7" s="1"/>
  <c r="A226" i="7" s="1"/>
  <c r="A6" i="17" l="1"/>
  <c r="B5" i="8"/>
  <c r="B4" i="8"/>
  <c r="B2" i="8"/>
  <c r="C6" i="17" l="1"/>
  <c r="B6" i="17"/>
  <c r="D6" i="17" s="1"/>
  <c r="B14" i="16" s="1"/>
  <c r="C16" i="15"/>
  <c r="C2" i="16"/>
  <c r="C1" i="16"/>
  <c r="J2" i="8" l="1"/>
  <c r="J3" i="8" l="1"/>
  <c r="D24" i="8" s="1"/>
  <c r="D25" i="8" s="1"/>
  <c r="I2" i="8"/>
  <c r="I3" i="8" s="1"/>
  <c r="B8" i="2" l="1"/>
  <c r="C13" i="15" l="1"/>
  <c r="C10" i="15"/>
  <c r="C2" i="15"/>
  <c r="C1" i="15"/>
  <c r="E2" i="7"/>
  <c r="A36" i="7"/>
  <c r="A47" i="7"/>
  <c r="A48" i="7" s="1"/>
  <c r="A49" i="7" s="1"/>
  <c r="A50" i="7" s="1"/>
  <c r="A51" i="7" s="1"/>
  <c r="A52" i="7" s="1"/>
  <c r="A53" i="7" s="1"/>
  <c r="A55" i="7"/>
  <c r="A56" i="7" s="1"/>
  <c r="A57" i="7" s="1"/>
  <c r="A59" i="7"/>
  <c r="A60" i="7" s="1"/>
  <c r="A61" i="7" s="1"/>
  <c r="A62" i="7" s="1"/>
  <c r="A63" i="7" s="1"/>
  <c r="A64" i="7" s="1"/>
  <c r="A65" i="7" s="1"/>
  <c r="A67" i="7"/>
  <c r="A68" i="7" s="1"/>
  <c r="A69" i="7" s="1"/>
  <c r="A70" i="7" s="1"/>
  <c r="A71" i="7" s="1"/>
  <c r="A72" i="7" s="1"/>
  <c r="A73" i="7" s="1"/>
  <c r="A74" i="7" s="1"/>
  <c r="A75" i="7" s="1"/>
  <c r="A77" i="7"/>
  <c r="A78" i="7" s="1"/>
  <c r="A79" i="7" s="1"/>
  <c r="A80" i="7" s="1"/>
  <c r="A81" i="7" s="1"/>
  <c r="A82" i="7" s="1"/>
  <c r="A83" i="7" s="1"/>
  <c r="A84" i="7" s="1"/>
  <c r="A85" i="7" s="1"/>
  <c r="A86" i="7" s="1"/>
  <c r="A87" i="7" s="1"/>
  <c r="A88" i="7" s="1"/>
  <c r="A89" i="7" s="1"/>
  <c r="A91" i="7"/>
  <c r="A92" i="7" s="1"/>
  <c r="A93" i="7" s="1"/>
  <c r="A94" i="7" s="1"/>
  <c r="A95" i="7" s="1"/>
  <c r="A96" i="7" s="1"/>
  <c r="A97" i="7" s="1"/>
  <c r="A98" i="7" s="1"/>
  <c r="A99" i="7" s="1"/>
  <c r="A101" i="7"/>
  <c r="A102" i="7" s="1"/>
  <c r="A103" i="7" s="1"/>
  <c r="A104" i="7" s="1"/>
  <c r="A105" i="7" s="1"/>
  <c r="A106" i="7" s="1"/>
  <c r="A108" i="7"/>
  <c r="A109" i="7" s="1"/>
  <c r="A110" i="7" s="1"/>
  <c r="A111" i="7" s="1"/>
  <c r="A112" i="7" s="1"/>
  <c r="A113" i="7" s="1"/>
  <c r="A114" i="7" s="1"/>
  <c r="A115" i="7" s="1"/>
  <c r="A116" i="7" s="1"/>
  <c r="A117" i="7" s="1"/>
  <c r="A118" i="7" s="1"/>
  <c r="A119" i="7" s="1"/>
  <c r="A120" i="7" s="1"/>
  <c r="A121" i="7" s="1"/>
  <c r="A122" i="7" s="1"/>
  <c r="A123" i="7" s="1"/>
  <c r="A124" i="7" s="1"/>
  <c r="A125" i="7" s="1"/>
  <c r="A126" i="7" s="1"/>
  <c r="A128" i="7"/>
  <c r="A129" i="7" s="1"/>
  <c r="A130" i="7" s="1"/>
  <c r="A131" i="7" s="1"/>
  <c r="A132" i="7" s="1"/>
  <c r="A133" i="7" s="1"/>
  <c r="A134" i="7" s="1"/>
  <c r="A135" i="7" s="1"/>
  <c r="A136" i="7" s="1"/>
  <c r="A137" i="7" s="1"/>
  <c r="A138" i="7" s="1"/>
  <c r="A139" i="7" s="1"/>
  <c r="A140" i="7" s="1"/>
  <c r="A141" i="7" s="1"/>
  <c r="A142" i="7" s="1"/>
  <c r="A143" i="7" s="1"/>
  <c r="A144" i="7" s="1"/>
  <c r="A146" i="7"/>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7" i="7"/>
  <c r="A178" i="7" s="1"/>
  <c r="A179" i="7" s="1"/>
  <c r="A180" i="7" s="1"/>
  <c r="A181" i="7" s="1"/>
  <c r="A192" i="7"/>
  <c r="A193" i="7" s="1"/>
  <c r="A194" i="7" s="1"/>
  <c r="A195" i="7" s="1"/>
  <c r="A196" i="7" s="1"/>
  <c r="A197" i="7" s="1"/>
  <c r="A183" i="7"/>
  <c r="A184" i="7" s="1"/>
  <c r="A185" i="7" s="1"/>
  <c r="A186" i="7" s="1"/>
  <c r="A187" i="7" s="1"/>
  <c r="A188" i="7" s="1"/>
  <c r="A189" i="7" s="1"/>
  <c r="A190" i="7" s="1"/>
  <c r="A199" i="7"/>
  <c r="A200" i="7" s="1"/>
  <c r="A201" i="7" s="1"/>
  <c r="A202" i="7" s="1"/>
  <c r="A203" i="7" s="1"/>
  <c r="A204" i="7" s="1"/>
  <c r="A205" i="7" s="1"/>
  <c r="A206" i="7" s="1"/>
  <c r="A207" i="7" s="1"/>
  <c r="A208" i="7" s="1"/>
  <c r="A209" i="7" s="1"/>
  <c r="A210" i="7" s="1"/>
  <c r="A211" i="7" s="1"/>
  <c r="A37" i="7" l="1"/>
  <c r="B23" i="8"/>
  <c r="B10" i="7"/>
  <c r="E1" i="7"/>
  <c r="A38" i="7" l="1"/>
  <c r="C24" i="8"/>
  <c r="B24" i="8"/>
  <c r="B25" i="8" s="1"/>
  <c r="A39" i="7" l="1"/>
  <c r="A40" i="7" l="1"/>
  <c r="A41" i="7" l="1"/>
  <c r="B3" i="8"/>
  <c r="E1" i="2"/>
  <c r="A42" i="7" l="1"/>
  <c r="A43" i="7" l="1"/>
  <c r="A44" i="7" l="1"/>
  <c r="A45" i="7" l="1"/>
  <c r="E17" i="8"/>
  <c r="U17" i="8" l="1"/>
  <c r="V17" i="8"/>
  <c r="T17" i="8"/>
  <c r="S19" i="8"/>
  <c r="K17" i="8"/>
  <c r="K16" i="8" s="1"/>
  <c r="S17" i="8"/>
  <c r="S15" i="8" s="1"/>
  <c r="D17" i="8"/>
  <c r="D16" i="8" s="1"/>
  <c r="G17" i="8"/>
  <c r="G16" i="8" s="1"/>
  <c r="R19" i="8"/>
  <c r="N17" i="8"/>
  <c r="N15" i="8" s="1"/>
  <c r="Q19" i="8"/>
  <c r="E16" i="8"/>
  <c r="E15" i="8"/>
  <c r="E19" i="8"/>
  <c r="H19" i="8"/>
  <c r="Q17" i="8"/>
  <c r="I17" i="8"/>
  <c r="F17" i="8"/>
  <c r="L19" i="8"/>
  <c r="O17" i="8"/>
  <c r="P19" i="8"/>
  <c r="L17" i="8"/>
  <c r="M19" i="8"/>
  <c r="C19" i="8"/>
  <c r="K19" i="8"/>
  <c r="I19" i="8"/>
  <c r="P17" i="8"/>
  <c r="R17" i="8"/>
  <c r="M17" i="8"/>
  <c r="O19" i="8"/>
  <c r="J17" i="8"/>
  <c r="H17" i="8"/>
  <c r="G19" i="8"/>
  <c r="D19" i="8"/>
  <c r="C17" i="8"/>
  <c r="C15" i="8" s="1"/>
  <c r="F19" i="8"/>
  <c r="J19" i="8"/>
  <c r="N19" i="8"/>
  <c r="K15" i="8" l="1"/>
  <c r="K13" i="8" s="1"/>
  <c r="K14" i="8" s="1"/>
  <c r="T13" i="8"/>
  <c r="T14" i="8" s="1"/>
  <c r="S16" i="8"/>
  <c r="S13" i="8" s="1"/>
  <c r="S14" i="8" s="1"/>
  <c r="D15" i="8"/>
  <c r="D13" i="8" s="1"/>
  <c r="D14" i="8" s="1"/>
  <c r="N16" i="8"/>
  <c r="N13" i="8" s="1"/>
  <c r="N14" i="8" s="1"/>
  <c r="G15" i="8"/>
  <c r="G13" i="8" s="1"/>
  <c r="G14" i="8" s="1"/>
  <c r="E13" i="8"/>
  <c r="E14" i="8" s="1"/>
  <c r="C16" i="8"/>
  <c r="C13" i="8" s="1"/>
  <c r="F16" i="8"/>
  <c r="F15" i="8"/>
  <c r="I15" i="8"/>
  <c r="I16" i="8"/>
  <c r="J15" i="8"/>
  <c r="J16" i="8"/>
  <c r="H16" i="8"/>
  <c r="H15" i="8"/>
  <c r="L16" i="8"/>
  <c r="L15" i="8"/>
  <c r="Q15" i="8"/>
  <c r="Q16" i="8"/>
  <c r="M16" i="8"/>
  <c r="M15" i="8"/>
  <c r="P16" i="8"/>
  <c r="P15" i="8"/>
  <c r="R15" i="8"/>
  <c r="R16" i="8"/>
  <c r="O16" i="8"/>
  <c r="O15" i="8"/>
  <c r="V13" i="8" l="1"/>
  <c r="V14" i="8" s="1"/>
  <c r="U13" i="8"/>
  <c r="U14" i="8" s="1"/>
  <c r="Q13" i="8"/>
  <c r="Q14" i="8" s="1"/>
  <c r="P13" i="8"/>
  <c r="P14" i="8" s="1"/>
  <c r="H13" i="8"/>
  <c r="H14" i="8" s="1"/>
  <c r="M13" i="8"/>
  <c r="M14" i="8" s="1"/>
  <c r="L13" i="8"/>
  <c r="L14" i="8" s="1"/>
  <c r="F13" i="8"/>
  <c r="F14" i="8" s="1"/>
  <c r="J13" i="8"/>
  <c r="J14" i="8" s="1"/>
  <c r="O13" i="8"/>
  <c r="O14" i="8" s="1"/>
  <c r="I13" i="8"/>
  <c r="I14" i="8" s="1"/>
  <c r="R13" i="8"/>
  <c r="R14" i="8" s="1"/>
  <c r="C14" i="8"/>
  <c r="B13" i="8" l="1" a="1"/>
  <c r="B13" i="8" s="1"/>
  <c r="A9" i="7"/>
  <c r="C23" i="8" s="1"/>
  <c r="C25" i="8" s="1"/>
  <c r="E25" i="8" s="1"/>
  <c r="B16" i="8" l="1"/>
  <c r="F5" i="8" s="1"/>
  <c r="B15" i="8"/>
  <c r="F4" i="8" s="1"/>
  <c r="F2" i="8"/>
  <c r="N2" i="8" s="1"/>
  <c r="A29" i="8" s="1"/>
  <c r="B9" i="7"/>
  <c r="B14" i="8"/>
  <c r="F3" i="8" s="1"/>
  <c r="N3" i="8" s="1"/>
  <c r="C7"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B11" authorId="0" shapeId="0" xr:uid="{7728D5EA-FD54-4FDB-9CF1-6A624A18B691}">
      <text>
        <r>
          <rPr>
            <sz val="11"/>
            <color theme="1"/>
            <rFont val="Calibri"/>
            <family val="2"/>
            <scheme val="minor"/>
          </rPr>
          <t>IMDA:
This describes the requirements of the programme on top of the vendor onboarding eligibility assessment ( https://go.gov.sg/vsa )</t>
        </r>
      </text>
    </comment>
    <comment ref="D11" authorId="0" shapeId="0" xr:uid="{1896427F-EB1E-4095-9943-4F45844C7559}">
      <text>
        <r>
          <rPr>
            <b/>
            <sz val="9"/>
            <color indexed="81"/>
            <rFont val="Tahoma"/>
            <family val="2"/>
          </rPr>
          <t>IMDA:</t>
        </r>
        <r>
          <rPr>
            <sz val="9"/>
            <color indexed="81"/>
            <rFont val="Tahoma"/>
            <family val="2"/>
          </rPr>
          <t xml:space="preserve">
Your input is required in this column. Please select from the dropdown.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C34" authorId="0" shapeId="0" xr:uid="{125BEEA3-171E-47B0-8D27-BB936661B665}">
      <text>
        <r>
          <rPr>
            <b/>
            <sz val="9"/>
            <color indexed="81"/>
            <rFont val="Tahoma"/>
            <family val="2"/>
          </rPr>
          <t>IMDA:</t>
        </r>
        <r>
          <rPr>
            <sz val="9"/>
            <color indexed="81"/>
            <rFont val="Tahoma"/>
            <family val="2"/>
          </rPr>
          <t xml:space="preserve">
This indicates if a Requirement is Mandatory or Preferred.</t>
        </r>
      </text>
    </comment>
    <comment ref="D34" authorId="0" shapeId="0" xr:uid="{5D804240-5FA2-4A4F-A543-1FD4F35166E5}">
      <text>
        <r>
          <rPr>
            <b/>
            <sz val="9"/>
            <color indexed="81"/>
            <rFont val="Tahoma"/>
            <family val="2"/>
          </rPr>
          <t>IMDA:</t>
        </r>
        <r>
          <rPr>
            <sz val="9"/>
            <color indexed="81"/>
            <rFont val="Tahoma"/>
            <family val="2"/>
          </rPr>
          <t xml:space="preserve">
Your input is required in this column. Please select from the dropdown.</t>
        </r>
      </text>
    </comment>
    <comment ref="E34" authorId="0" shapeId="0" xr:uid="{7881F255-82D7-4D6B-BA53-E04626E3E93F}">
      <text>
        <r>
          <rPr>
            <b/>
            <sz val="9"/>
            <color indexed="81"/>
            <rFont val="Tahoma"/>
            <family val="2"/>
          </rPr>
          <t>IMDA:</t>
        </r>
        <r>
          <rPr>
            <sz val="9"/>
            <color indexed="81"/>
            <rFont val="Tahoma"/>
            <family val="2"/>
          </rPr>
          <t xml:space="preserve">
Describe how your solution can meet the solution criteria in each row. Provide screenshots in a word document named 'Generic Screenshots.doc and label / reference to the serial number of the row. Submit the word document in Pre-Approval System.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<sst xmlns="http://schemas.openxmlformats.org/spreadsheetml/2006/main" count="1125" uniqueCount="409">
  <si>
    <t xml:space="preserve">Download latest version of this checklist </t>
  </si>
  <si>
    <t>Vendor Self-Assessment Checklist for Pre-Approval of Digital Solution: Generic</t>
  </si>
  <si>
    <t>If you have not performed a vendor onboarding eligibility assessment, please visit https://go.gov.sg/vsa to ensure that you can pass all criteria.</t>
  </si>
  <si>
    <t>Always ensure that you are using the latest version of the Checklist. Please download the most recent version of this Checklist.</t>
  </si>
  <si>
    <t>This Checklist is a property of Infocomm Media Development Authority (IMDA).</t>
  </si>
  <si>
    <t>If you have any questions about this self-assessment checklist and the Pre-Approved@SMEsGoDigital program, please register for the vendor briefing or refer to FAQ.</t>
  </si>
  <si>
    <t>General Assessment</t>
  </si>
  <si>
    <t>Dashboard</t>
  </si>
  <si>
    <t xml:space="preserve">This worksheet is completed once the response progress bar is 100% with 0 errors. </t>
  </si>
  <si>
    <t>S/No.</t>
  </si>
  <si>
    <t>Requirements</t>
  </si>
  <si>
    <t>Type</t>
  </si>
  <si>
    <t>Compliance</t>
  </si>
  <si>
    <t>Remarks</t>
  </si>
  <si>
    <t>Please provide your company UEN in the remarks column</t>
  </si>
  <si>
    <t>Mandatory to provide a response</t>
  </si>
  <si>
    <t>&lt;Enter your company UEN&gt;</t>
  </si>
  <si>
    <t xml:space="preserve">Please provide your company name as registered with ACRA (Accounting and Corporate Regulatory Authority)
</t>
  </si>
  <si>
    <t>&lt;Enter your company name&gt;</t>
  </si>
  <si>
    <t>Please provide proposed solution name</t>
  </si>
  <si>
    <t>&lt;Enter solution name&gt;</t>
  </si>
  <si>
    <r>
      <rPr>
        <b/>
        <sz val="11"/>
        <color theme="1"/>
        <rFont val="Calibri"/>
        <family val="2"/>
        <scheme val="minor"/>
      </rPr>
      <t xml:space="preserve">Has your company signed up for an InvoiceNow account? </t>
    </r>
    <r>
      <rPr>
        <sz val="11"/>
        <color theme="1"/>
        <rFont val="Calibri"/>
        <family val="2"/>
        <scheme val="minor"/>
      </rPr>
      <t xml:space="preserve">
All The vendor must sign up for an InvoiceNow account. Please do not proceed with the submission if you have not signed up.
Peppol directory: https://www.peppoldirectory.sg/</t>
    </r>
  </si>
  <si>
    <t>Mandatory</t>
  </si>
  <si>
    <t xml:space="preserve">Describe how your solution can meet this requirement. </t>
  </si>
  <si>
    <r>
      <rPr>
        <b/>
        <sz val="11"/>
        <color theme="1"/>
        <rFont val="Calibri"/>
        <family val="2"/>
        <scheme val="minor"/>
      </rPr>
      <t>Post-Sales Support</t>
    </r>
    <r>
      <rPr>
        <sz val="11"/>
        <color theme="1"/>
        <rFont val="Calibri"/>
        <family val="2"/>
        <scheme val="minor"/>
      </rPr>
      <t xml:space="preserve">
Does your company offer a minimum 8 hours x 5 weekdays of post-sales support via on-site/teleconference, and are you reachable 24/7 via email or contact form? 
This is the </t>
    </r>
    <r>
      <rPr>
        <b/>
        <u/>
        <sz val="11"/>
        <color theme="1"/>
        <rFont val="Calibri"/>
        <family val="2"/>
        <scheme val="minor"/>
      </rPr>
      <t>minimum</t>
    </r>
    <r>
      <rPr>
        <sz val="11"/>
        <color theme="1"/>
        <rFont val="Calibri"/>
        <family val="2"/>
        <scheme val="minor"/>
      </rPr>
      <t xml:space="preserve"> post-sales support required. Please provide in the remarks the website where the support hours are published.</t>
    </r>
  </si>
  <si>
    <r>
      <rPr>
        <b/>
        <sz val="11"/>
        <color theme="1"/>
        <rFont val="Calibri"/>
        <family val="2"/>
        <scheme val="minor"/>
      </rPr>
      <t>Artificial Intelligence</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personalized recommendations, cost savings, and data-driven insights tailored for SMEs, with the ultimate goal of enhancing operational efficiency and / or decision-making?</t>
    </r>
  </si>
  <si>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t>
    </r>
  </si>
  <si>
    <t>If yes, please specify
i.	The cybersecurity certification the organisation has met
ii.	The scope of certification within the organisation 
If no, this is a preferred requirement, please indicate your planned timeline to meet this requirement.</t>
  </si>
  <si>
    <t>Solution Category Requirements: Generic</t>
  </si>
  <si>
    <r>
      <t xml:space="preserve">Please select ONLY </t>
    </r>
    <r>
      <rPr>
        <b/>
        <u/>
        <sz val="11"/>
        <color rgb="FF7030A0"/>
        <rFont val="Calibri"/>
        <family val="2"/>
        <scheme val="minor"/>
      </rPr>
      <t>ONE</t>
    </r>
    <r>
      <rPr>
        <b/>
        <sz val="11"/>
        <color theme="1"/>
        <rFont val="Calibri"/>
        <family val="2"/>
        <scheme val="minor"/>
      </rPr>
      <t xml:space="preserve"> solution category.</t>
    </r>
  </si>
  <si>
    <t>Human Resources Management System (HRMS)</t>
  </si>
  <si>
    <t>Human Resource E-scheduling System</t>
  </si>
  <si>
    <t>Employee Rewards and Recognition</t>
  </si>
  <si>
    <t>Applicant Tracking &amp; Sourcing System</t>
  </si>
  <si>
    <t>Customer Relationship Management (CRM)</t>
  </si>
  <si>
    <t>E-loyalty &amp; Marketing Automation</t>
  </si>
  <si>
    <t>E-Commerce - Online Shop (B2C)</t>
  </si>
  <si>
    <t>Inventory Management and Sales Management System</t>
  </si>
  <si>
    <t>Accounting Management and Sales Management System</t>
  </si>
  <si>
    <t>Accounting Management, Inventory Management and Sales Management System</t>
  </si>
  <si>
    <t>Fleet Management System</t>
  </si>
  <si>
    <t>Fleet Safety Management System</t>
  </si>
  <si>
    <t>Digital Marketing Packages</t>
  </si>
  <si>
    <t>Document Management and Mobile Access System</t>
  </si>
  <si>
    <t>Multichannel E-commerce Software (MES)</t>
  </si>
  <si>
    <t>Chatbots for Customer Engagement</t>
  </si>
  <si>
    <t>Marketing and Sales Content Generation</t>
  </si>
  <si>
    <t>Carbon Management Solution</t>
  </si>
  <si>
    <r>
      <rPr>
        <b/>
        <sz val="11"/>
        <color theme="1"/>
        <rFont val="Calibri"/>
        <family val="2"/>
        <scheme val="minor"/>
      </rPr>
      <t>Solution Category:</t>
    </r>
    <r>
      <rPr>
        <sz val="11"/>
        <color theme="1"/>
        <rFont val="Calibri"/>
        <family val="2"/>
        <scheme val="minor"/>
      </rPr>
      <t xml:space="preserve"> Human Resources Management System (HRMS)
</t>
    </r>
    <r>
      <rPr>
        <b/>
        <sz val="11"/>
        <color theme="1"/>
        <rFont val="Calibri"/>
        <family val="2"/>
        <scheme val="minor"/>
      </rPr>
      <t xml:space="preserve">Solution Category Description: </t>
    </r>
    <r>
      <rPr>
        <sz val="11"/>
        <color theme="1"/>
        <rFont val="Calibri"/>
        <family val="2"/>
        <scheme val="minor"/>
      </rPr>
      <t>Manage a company’s employee records in all the key HR administrative areas such as Personnel management, payroll, leave, employee benefits, employee claims and appraisal.</t>
    </r>
  </si>
  <si>
    <t>Return to the top</t>
  </si>
  <si>
    <t xml:space="preserve">Can your solution manage a company’s employee records in all the key HR administrative areas below?
- Personnel management (i.e. Creation of employees records and details, allow for employee self-service to maintain updates)
- Payroll management (i.e. E-payroll, payroll reports, MOM itemized payslip, Policy and statutory compliance)
- Leave Management (i.e. Comprehensive leave management and settings, leave policy configurations, leaves reports)
- Benefits and Claims Management (i.e. Medical and transport claim, multiple payment processing: Payroll, GIRO, cheque, cash payment)
- Performance Appraisal Management (i.e. Setting of KPIs for individual employees for each appraisal cycle, Built-in Self-service appraisal forms online that are tagged to employees, and can be routed to managers for approval and scoring,  Data analytics and reports that can be viewed within the system dashboard and generated/exported)
Note:
[1] These 5 modules must exist in the solution packages offered. 
[2] For vendor who has been pre-approved previously and re-submitting a re-application, please provide these additional documents; (a) Declaration and screenshots of new modules (b) Video recording of Performance Appraisal module </t>
  </si>
  <si>
    <t>&lt;Please fill up this cell by describing about how your solution can meet the solution criteria in this row.
Provide screen shots in a word document named "Generic Screenshots.doc" and label/reference to the serial number of this row. Submit this document in your online submission. &gt;</t>
  </si>
  <si>
    <t>Can your solution allow employees to clock-in and clock-out their time attendance, and generate employee attendance and overtime reports for the purpose of Personnel management and Payroll calculations?   
These features should be integrated with the Payroll module.</t>
  </si>
  <si>
    <t>Preferred</t>
  </si>
  <si>
    <t xml:space="preserve">Describe how your solution can meet the solution criteria in each row. </t>
  </si>
  <si>
    <t>Can your solution allow the tracking of vaccination status of employees and their test results for the purpose of Personnel management?</t>
  </si>
  <si>
    <t>Can your solution provide dashboard/reports to allow a company’s management to view, analyse and manage employees’ activities?
Note:
[1] List all the reports related to this point</t>
  </si>
  <si>
    <t>Can your solution allow for cloud based, mobile based and/or web-based usage?</t>
  </si>
  <si>
    <t>&lt;Leave as blank as no remarks are required&gt;</t>
  </si>
  <si>
    <t>Can your solution be integrated with user's existing accounting management solution to facilitate processing of employees’ payroll?
Note:
[1] List the accounting management solutions that your software can integrate with</t>
  </si>
  <si>
    <t xml:space="preserve">Is your solution listed on IRAS's List of Supporting Payroll Software Vendors for the Auto Inclusion Scheme (AIS) for employment income?
Note:
[1] Solution has to be listed on IRAS's List of Supporting Payroll Software Vendors for the Auto Inclusion Scheme (AIS) for employment income. Checklist will be rejected if the solution is not listed. </t>
  </si>
  <si>
    <t>Has your company engaged a qualified 3rd party to conduct a security vulnerability assessment of your solution in the last 12 months? If you are a reseller of the solution, please verify with your product principal that they have conducted a security vulnerability assessment of their solution by a qualified 3rd party in the last 12 months. If Yes, please indicate the name of the 3rd party assessor and date of the assessment test in the comment field. 
Note: 
[1] Qualified 3rd party include Cybersecurity companies accredited under Accreditation@SGD Programme； CREST-Certified companies or companies with equivalent certifications. Example of equivalent certifications can include, but not limited to: Offensive Security Certified Professional (OSCP); EC-Council Certified Security Analyst (ESCA [V10]); GIAC Penetration Tester (GPEN) and etc 
[2] Vendors need to submit vulnerability assessment report (dated maximum 1 year ago from checklist submission date) in the online submission portal. The submission will be rejected if vendors are unable to provide this documentation within 1 month from checklist submission date.
[3] Vendors who cannot fulfil point [1] and [2] will be rejected</t>
  </si>
  <si>
    <r>
      <t xml:space="preserve">Please provide the following
</t>
    </r>
    <r>
      <rPr>
        <b/>
        <sz val="11"/>
        <color theme="1"/>
        <rFont val="Calibri"/>
        <family val="2"/>
        <scheme val="minor"/>
      </rPr>
      <t xml:space="preserve">a) Name of the 3rd party assessor: </t>
    </r>
    <r>
      <rPr>
        <sz val="11"/>
        <color theme="1"/>
        <rFont val="Calibri"/>
        <family val="2"/>
        <scheme val="minor"/>
      </rPr>
      <t xml:space="preserve">
</t>
    </r>
    <r>
      <rPr>
        <b/>
        <sz val="11"/>
        <color theme="1"/>
        <rFont val="Calibri"/>
        <family val="2"/>
        <scheme val="minor"/>
      </rPr>
      <t>b) Date of the assessment test:</t>
    </r>
    <r>
      <rPr>
        <sz val="11"/>
        <color theme="1"/>
        <rFont val="Calibri"/>
        <family val="2"/>
        <scheme val="minor"/>
      </rPr>
      <t xml:space="preserve"> 
c) </t>
    </r>
    <r>
      <rPr>
        <b/>
        <sz val="11"/>
        <color theme="1"/>
        <rFont val="Calibri"/>
        <family val="2"/>
        <scheme val="minor"/>
      </rPr>
      <t>Submit the latest Vulnerability Assessment report</t>
    </r>
    <r>
      <rPr>
        <sz val="11"/>
        <color theme="1"/>
        <rFont val="Calibri"/>
        <family val="2"/>
        <scheme val="minor"/>
      </rPr>
      <t xml:space="preserve"> and name the file as "Vulnerability Assessment Report DDMMYYYY.pdf". 
Vulnerability Assessment Test must be conducted </t>
    </r>
    <r>
      <rPr>
        <b/>
        <u/>
        <sz val="11"/>
        <color theme="1"/>
        <rFont val="Calibri"/>
        <family val="2"/>
        <scheme val="minor"/>
      </rPr>
      <t>within the past year</t>
    </r>
    <r>
      <rPr>
        <sz val="11"/>
        <color theme="1"/>
        <rFont val="Calibri"/>
        <family val="2"/>
        <scheme val="minor"/>
      </rPr>
      <t xml:space="preserve"> from checklist assessment.</t>
    </r>
  </si>
  <si>
    <t>Has your solution incorporated jobs, skills and training information in the Skills Framework developed by SkillsFuture Singapore?”  (You may refer to Skills Framework at http://www.skillsfuture.sg/skills-framework)</t>
  </si>
  <si>
    <t xml:space="preserve">Does your solution come with any AI features, such as: 
- A HR Chatbot to answer FAQs on company policies, allow Leave and Claims applications to be submitted and approved via the Chatbot and for the Leave and Claims balance to be automatically updated on HRMS, and assist with the employee onboarding process 
- Ability to identify irregularities in employee hours and payroll
- Ability to identify and assess characteristics and trends across the entire employee population
- Ability to predict future sources of staff turnover and employee performance
- Others, please specify </t>
  </si>
  <si>
    <r>
      <rPr>
        <b/>
        <sz val="11"/>
        <color theme="1"/>
        <rFont val="Calibri"/>
        <family val="2"/>
        <scheme val="minor"/>
      </rPr>
      <t>Solution Category</t>
    </r>
    <r>
      <rPr>
        <sz val="11"/>
        <color theme="1"/>
        <rFont val="Calibri"/>
        <family val="2"/>
        <scheme val="minor"/>
      </rPr>
      <t xml:space="preserve">: Human Resource E-scheduling System
</t>
    </r>
    <r>
      <rPr>
        <b/>
        <sz val="11"/>
        <color theme="1"/>
        <rFont val="Calibri"/>
        <family val="2"/>
        <scheme val="minor"/>
      </rPr>
      <t xml:space="preserve">Solution Category Description: </t>
    </r>
    <r>
      <rPr>
        <sz val="11"/>
        <color theme="1"/>
        <rFont val="Calibri"/>
        <family val="2"/>
        <scheme val="minor"/>
      </rPr>
      <t>Track overall scheduling of employees, generate attendance and overtime reports and push notifications to employees on their work shifts.</t>
    </r>
  </si>
  <si>
    <r>
      <rPr>
        <b/>
        <sz val="11"/>
        <color theme="1"/>
        <rFont val="Calibri"/>
        <family val="2"/>
        <scheme val="minor"/>
      </rPr>
      <t xml:space="preserve">General setup
</t>
    </r>
    <r>
      <rPr>
        <sz val="11"/>
        <color theme="1"/>
        <rFont val="Calibri"/>
        <family val="2"/>
        <scheme val="minor"/>
      </rPr>
      <t xml:space="preserve">Does your solution enable the company to perform the following functions?
• Setup admin and user accounts for all employees
• Setup/edit business units for different employee categories (e.g. geography, division, tenure)
• Allow scheduling interface to be customizable by administrator
• Allow integration to current HRMS system (through API Integration)
</t>
    </r>
  </si>
  <si>
    <t>Able to keep a record of the company’s staff and corresponding skillsets in order to support the deployment of relevant staff to affected job functions during peak periods</t>
  </si>
  <si>
    <t>Does your solution come with AI features, such as: 
- Ability to automate and optimise roster scheduling
- Ability to perform data analytics on scheduling patterns and recommend predictive measures (e.g. prompt to schedule manpower ahead of peak hour in restaurant)
- Others, please specify</t>
  </si>
  <si>
    <r>
      <rPr>
        <b/>
        <sz val="11"/>
        <color theme="1"/>
        <rFont val="Calibri"/>
        <family val="2"/>
        <scheme val="minor"/>
      </rPr>
      <t>API Extension to HRMS</t>
    </r>
    <r>
      <rPr>
        <sz val="11"/>
        <color theme="1"/>
        <rFont val="Calibri"/>
        <family val="2"/>
        <scheme val="minor"/>
      </rPr>
      <t xml:space="preserve">
Does your solution establish API connections with HRMS systems?
a. Please list the HRMS that the solution can integrate with
b. Please list the features/functions that are integrated
Note: There will not be support to fund </t>
    </r>
    <r>
      <rPr>
        <b/>
        <u/>
        <sz val="11"/>
        <color theme="1"/>
        <rFont val="Calibri"/>
        <family val="2"/>
        <scheme val="minor"/>
      </rPr>
      <t>development</t>
    </r>
    <r>
      <rPr>
        <sz val="11"/>
        <color theme="1"/>
        <rFont val="Calibri"/>
        <family val="2"/>
        <scheme val="minor"/>
      </rPr>
      <t xml:space="preserve"> of API extension to any HRMS</t>
    </r>
  </si>
  <si>
    <r>
      <rPr>
        <b/>
        <sz val="11"/>
        <color theme="1"/>
        <rFont val="Calibri"/>
        <family val="2"/>
        <scheme val="minor"/>
      </rPr>
      <t>Needs Analysis</t>
    </r>
    <r>
      <rPr>
        <sz val="11"/>
        <color theme="1"/>
        <rFont val="Calibri"/>
        <family val="2"/>
        <scheme val="minor"/>
      </rPr>
      <t xml:space="preserve">
Does your service include a robust methodology for the assessment of SME’s current state of company’s internal HR processes to determine those that could be best outsourced? </t>
    </r>
    <r>
      <rPr>
        <i/>
        <sz val="11"/>
        <color theme="1"/>
        <rFont val="Calibri"/>
        <family val="2"/>
        <scheme val="minor"/>
      </rPr>
      <t xml:space="preserve">*Capped at 1 man-day
</t>
    </r>
    <r>
      <rPr>
        <sz val="11"/>
        <color theme="1"/>
        <rFont val="Calibri"/>
        <family val="2"/>
        <scheme val="minor"/>
      </rPr>
      <t>Note:
[1] Vendor must submit one needs analysis report for each of the 5 satisfied customers.
[2] Vendor must submit the overall methodology of the HRSS process.
[3] Vendor can submit all the additional documents under "Other supporting documents"</t>
    </r>
  </si>
  <si>
    <t>Please describe how your solution can meet this requirement 
•	Provide documentation to showcase the methodology or plan for needs analysis and current state assessment
•	Please name your files "Need Analysis" and "Methodology" and provide your detailed writeup in this document instead of this comment box.
Do note that the documents submitted are to be vendors’ benchmark for quality.</t>
  </si>
  <si>
    <r>
      <rPr>
        <b/>
        <sz val="11"/>
        <color theme="1"/>
        <rFont val="Calibri"/>
        <family val="2"/>
        <scheme val="minor"/>
      </rPr>
      <t>HR Administrative Support &amp; Payroll Processing via a HRMS</t>
    </r>
    <r>
      <rPr>
        <sz val="11"/>
        <color theme="1"/>
        <rFont val="Calibri"/>
        <family val="2"/>
        <scheme val="minor"/>
      </rPr>
      <t xml:space="preserve">
Does your service include HR Administrative Support &amp; Payroll processing via a HRMS with all the modules below?
• Employee data module (i.e Maintain and update employee data)
• Attendance &amp; leave module (i.e Manage attendance and leave (tracking &amp; reports)
• Payroll module (i.e Prepare MOM itemized pay slips and payroll reports, E-payment of salaries to staff, assist in yearly IRAS filing, policy and statutory compliance)
• Claims module (i.e Process expense, benefit and medical claims)
Note:
[1] Vendor should state the HRMS software used to deliver this service.</t>
    </r>
  </si>
  <si>
    <r>
      <t xml:space="preserve">&lt;Please fill up this cell by describing about how your solution can meet the solution criteria in this row.
Provide screen shots in a word document named "Generic Screenshots.doc" and label/reference to the serial number of this row. Submit this document in your online submission. &gt;
</t>
    </r>
    <r>
      <rPr>
        <b/>
        <sz val="11"/>
        <color theme="1"/>
        <rFont val="Calibri"/>
        <family val="2"/>
        <scheme val="minor"/>
      </rPr>
      <t>HRMS Software: &lt;Please fill&gt;</t>
    </r>
  </si>
  <si>
    <t>If your company is offering a HRMS solution, has your company engaged a qualified 3rd party to conduct a security vulnerability assessment of the HRMS solution in the last 12 months? If you are a reseller of the HRMS solution, please verify with your product principal that they have conducted a security vulnerability assessment of their solution by a qualified 3rd party in the last 12 months. If Yes, please indicate the name of the 3rd party assessor and date of the assessment test in the comment field. 
Note: 
[1] Qualified 3rd party include Cybersecurity companies accredited under Accreditation@SGD Programme； CREST-Certified companies or companies with equivalent certifications. Example of equivalent certifications can include, but not limited to: Offensive Security Certified Professional (OSCP); EC-Council Certified Security Analyst (ESCA [V10]); GIAC Penetration Tester (GPEN) and etc 
[2] Vendors need to submit vulnerability assessment report (dated maximum 1 year ago from checklist submission date) in the online submission portal. The submission will be rejected if vendors are unable to provide this documentation within 1 month from checklist submission date.
[3] Vendors who cannot fulfil point [1] and [2] will be rejected.</t>
  </si>
  <si>
    <r>
      <rPr>
        <b/>
        <sz val="11"/>
        <rFont val="Calibri"/>
        <family val="2"/>
        <scheme val="minor"/>
      </rPr>
      <t xml:space="preserve">Solution Category: </t>
    </r>
    <r>
      <rPr>
        <sz val="11"/>
        <rFont val="Calibri"/>
        <family val="2"/>
        <scheme val="minor"/>
      </rPr>
      <t xml:space="preserve">Employee Rewards and Recognition
</t>
    </r>
    <r>
      <rPr>
        <b/>
        <sz val="11"/>
        <rFont val="Calibri"/>
        <family val="2"/>
        <scheme val="minor"/>
      </rPr>
      <t>Solution Category Description</t>
    </r>
    <r>
      <rPr>
        <sz val="11"/>
        <rFont val="Calibri"/>
        <family val="2"/>
        <scheme val="minor"/>
      </rPr>
      <t>: The Employee Rewards &amp; Recognition System enables companies to reward employees for the purpose of appreciation and positive incentivisation, in a streamlined manner through the issuance and redemption of rewards from a wide merchant network on a single platform, that also allows employers to share words of appreciation, and track the rewards budget.</t>
    </r>
  </si>
  <si>
    <r>
      <rPr>
        <b/>
        <sz val="11"/>
        <rFont val="Calibri"/>
        <family val="2"/>
        <scheme val="minor"/>
      </rPr>
      <t xml:space="preserve">Employee Rewards and Recognition 
</t>
    </r>
    <r>
      <rPr>
        <sz val="11"/>
        <rFont val="Calibri"/>
        <family val="2"/>
        <scheme val="minor"/>
      </rPr>
      <t>Does your solution allow the company to perform the following functions? 
a. Create and edit occasions for Rewards and Recognition (e.g., Achieving KPIs, Events Attendance, Long Service Award, etc.) in the system
b. Allow employers to award points, or a dollar value, to employees (both on an ad-hoc basis or upon the above occasions), and send words of appreciation which can be tagged to the core values of the company 
c. Allow employees to utilise points, or a dollar value, to redeem Rewards from a large merchant network across a wide range of industries (e.g, Retail, F&amp;B, Recreation, etc.). This network should include minimally 100 merchants offering rewards that can be redeemed in Singapore.
d. Provide a posting board to announce appreciations</t>
    </r>
  </si>
  <si>
    <r>
      <rPr>
        <b/>
        <sz val="11"/>
        <rFont val="Calibri"/>
        <family val="2"/>
        <scheme val="minor"/>
      </rPr>
      <t>Dashboard, Analytics and Reports</t>
    </r>
    <r>
      <rPr>
        <sz val="11"/>
        <rFont val="Calibri"/>
        <family val="2"/>
        <scheme val="minor"/>
      </rPr>
      <t xml:space="preserve">
Does your solution come with these dashboards, analytics and reports?
a. Provide individual employee and employer admin dashboards to view and track the points awarded, redeemed and the balance points
b. Analytics or reports related to the utilisation of rewards
c. Other rewards and recognition reports</t>
    </r>
  </si>
  <si>
    <t>Does your solution allow for download/export of dashboards and reports?</t>
  </si>
  <si>
    <t xml:space="preserve">Does your solution automate the awarding of points at key milestones (e.g., Work Anniversary, Birthday, Completion of Survey, etc.) 
</t>
  </si>
  <si>
    <r>
      <rPr>
        <b/>
        <sz val="11"/>
        <rFont val="Calibri"/>
        <family val="2"/>
        <scheme val="minor"/>
      </rPr>
      <t xml:space="preserve">Solution Category: </t>
    </r>
    <r>
      <rPr>
        <sz val="11"/>
        <rFont val="Calibri"/>
        <family val="2"/>
        <scheme val="minor"/>
      </rPr>
      <t xml:space="preserve">Applicant Tracking &amp; Sourcing System
</t>
    </r>
    <r>
      <rPr>
        <b/>
        <sz val="11"/>
        <rFont val="Calibri"/>
        <family val="2"/>
        <scheme val="minor"/>
      </rPr>
      <t xml:space="preserve">Solution Category Description: </t>
    </r>
    <r>
      <rPr>
        <sz val="11"/>
        <rFont val="Calibri"/>
        <family val="2"/>
        <scheme val="minor"/>
      </rPr>
      <t xml:space="preserve">The Applicant Tracking &amp; Sourcing System  helps companies organise candidates for hiring and recruitment purposes. These systems allow businesses to collect information, organise prospects based on experience and skill set, and filter applicants. While these systems are excellent for storing candidate information, the best systems can track all communications with candidates. </t>
    </r>
  </si>
  <si>
    <r>
      <t xml:space="preserve">Can your solution allow for cloud based, mobile based and/or web-based usage?  
Note: 
</t>
    </r>
    <r>
      <rPr>
        <b/>
        <sz val="11"/>
        <color theme="1"/>
        <rFont val="Calibri"/>
        <family val="2"/>
        <scheme val="minor"/>
      </rPr>
      <t>Definition of Applicant Tracking &amp; Sourcing System</t>
    </r>
    <r>
      <rPr>
        <sz val="11"/>
        <color theme="1"/>
        <rFont val="Calibri"/>
        <family val="2"/>
        <scheme val="minor"/>
      </rPr>
      <t xml:space="preserve">
The Applicant Tracking &amp; Sourcing System  helps companies organise candidates for hiring and recruitment purposes. These systems allow businesses to collect information, organise prospects based on experience and skill set, and filter applicants. While these systems are excellent for storing candidate information, the best systems can track all communications with candidates. </t>
    </r>
  </si>
  <si>
    <r>
      <rPr>
        <b/>
        <sz val="11"/>
        <rFont val="Calibri"/>
        <family val="2"/>
        <scheme val="minor"/>
      </rPr>
      <t>Recruitment Module</t>
    </r>
    <r>
      <rPr>
        <sz val="11"/>
        <rFont val="Calibri"/>
        <family val="2"/>
        <scheme val="minor"/>
      </rPr>
      <t xml:space="preserve">
Does your solution come with a Recruitment Module which allows company to perform the following functions? 
a. create/edit new job hire positions with approval workflows
b. update and track candidate application status (eg. New, Shortlisted, Scheduled, Interviewed, Offered, Rejected and etc)
c. Sending job offers to candidates via the system
d. Allow the posting of jobs to multiple job boards (e.g., LinkedIn, Jobstreet, MyCareersFuture, IHLs) 
e. Allow the customisation of application form questions, and accept document uploads from candidates
f. Allow the sending of customised emails with templates provided (i.e., for scheduling of interview, job offer, rejection, etc.) to multiple candidates at a time, and determine privacy settings (i.e. HR can determine level of information visible to hiring managers and peer interviewers).
g. Allow tagging of candidates and making notes on candidate in the system
</t>
    </r>
  </si>
  <si>
    <r>
      <rPr>
        <b/>
        <sz val="11"/>
        <color theme="1"/>
        <rFont val="Calibri"/>
        <family val="2"/>
        <scheme val="minor"/>
      </rPr>
      <t>API Extension to HRMS</t>
    </r>
    <r>
      <rPr>
        <sz val="11"/>
        <color theme="1"/>
        <rFont val="Calibri"/>
        <family val="2"/>
        <scheme val="minor"/>
      </rPr>
      <t xml:space="preserve">
Does your solution establish API connections with HRMS systems?
a. Please list the HRMS that the solution can integrate
b. Please list the features/functions that are integrated
Note: There will not be support to fund development of API extension to any HRMS</t>
    </r>
  </si>
  <si>
    <r>
      <rPr>
        <b/>
        <sz val="11"/>
        <color theme="1"/>
        <rFont val="Calibri"/>
        <family val="2"/>
        <scheme val="minor"/>
      </rPr>
      <t>Dashboard, Analytics and Reports</t>
    </r>
    <r>
      <rPr>
        <sz val="11"/>
        <color theme="1"/>
        <rFont val="Calibri"/>
        <family val="2"/>
        <scheme val="minor"/>
      </rPr>
      <t xml:space="preserve">
Does your solution come with these dashboards,reports?
a. Dashboard of an overview of all job posts and application status
b. Analytics or reports related to tracking the application history of candidates and allow for recruitment analysis (e.g., Application to Vacancies Ratio (AVR), Job Offer Rate)   
c. other recruitment reports</t>
    </r>
  </si>
  <si>
    <t>Does your solution allows download/export of dashboards, reports?</t>
  </si>
  <si>
    <t>Does your solution specify the Skills Proficiency levels in accordance with the SkillsFuture Framework?</t>
  </si>
  <si>
    <t>Does your solution allow viewing of calendars of hiring managers and to generate meeting links on meeting platforms (e.g. Zoom, MS Teams, Google Meet) within the system, for seamless scheduling of interviews?</t>
  </si>
  <si>
    <t>Does your solution utilize any form of AI to enhance the experience of the software (e.g. smart recommendation of candidates based on set requirements, candidate CV summarization, etc.)?</t>
  </si>
  <si>
    <r>
      <rPr>
        <b/>
        <sz val="11"/>
        <color theme="1"/>
        <rFont val="Calibri"/>
        <family val="2"/>
        <scheme val="minor"/>
      </rPr>
      <t xml:space="preserve">Solution Category: </t>
    </r>
    <r>
      <rPr>
        <sz val="11"/>
        <color theme="1"/>
        <rFont val="Calibri"/>
        <family val="2"/>
        <scheme val="minor"/>
      </rPr>
      <t xml:space="preserve">Customer Relationship Management (CRM)
</t>
    </r>
    <r>
      <rPr>
        <b/>
        <sz val="11"/>
        <color theme="1"/>
        <rFont val="Calibri"/>
        <family val="2"/>
        <scheme val="minor"/>
      </rPr>
      <t xml:space="preserve">Solution Category Description: </t>
    </r>
    <r>
      <rPr>
        <sz val="11"/>
        <color theme="1"/>
        <rFont val="Calibri"/>
        <family val="2"/>
        <scheme val="minor"/>
      </rPr>
      <t>Offer ability to track all sales leads, assign to sales reps, setup sales targets, generate quotations, setup customers and generate detailed sales reports</t>
    </r>
  </si>
  <si>
    <r>
      <t xml:space="preserve">Can your solution allow for cloud based, mobile based and/or web-based usage?  
Note:
</t>
    </r>
    <r>
      <rPr>
        <b/>
        <sz val="11"/>
        <color theme="1"/>
        <rFont val="Calibri"/>
        <family val="2"/>
        <scheme val="minor"/>
      </rPr>
      <t xml:space="preserve">Definition of Sales &amp; Marketing Automation solution
</t>
    </r>
    <r>
      <rPr>
        <sz val="11"/>
        <color theme="1"/>
        <rFont val="Calibri"/>
        <family val="2"/>
        <scheme val="minor"/>
      </rPr>
      <t xml:space="preserve">A Customer Relationship Management system is a system used to capture customer and prospect information, identify sales leads, generate sales funnel and manage marketing campaigns. This solution must </t>
    </r>
    <r>
      <rPr>
        <b/>
        <sz val="11"/>
        <color theme="1"/>
        <rFont val="Calibri"/>
        <family val="2"/>
        <scheme val="minor"/>
      </rPr>
      <t xml:space="preserve">cater to the </t>
    </r>
    <r>
      <rPr>
        <b/>
        <u/>
        <sz val="11"/>
        <color theme="1"/>
        <rFont val="Calibri"/>
        <family val="2"/>
        <scheme val="minor"/>
      </rPr>
      <t xml:space="preserve">sales needs of the entire business operations </t>
    </r>
    <r>
      <rPr>
        <sz val="11"/>
        <color theme="1"/>
        <rFont val="Calibri"/>
        <family val="2"/>
        <scheme val="minor"/>
      </rPr>
      <t xml:space="preserve">
Solution must be usable by a wide segment of SMEs, and not specific to SMEs in a specific industry/sector. 
[1] The funding support for this category is only for the functions stated in below requirements.
[2] For avoidance of doubt, solutions that bundled with other functions not defined in below requirements where the non-supportable modules are more than 30% of the solution, are not eligible.
[3] Marketplace platform with CRM module will not be eligible. </t>
    </r>
  </si>
  <si>
    <r>
      <rPr>
        <b/>
        <sz val="11"/>
        <color theme="1"/>
        <rFont val="Calibri"/>
        <family val="2"/>
        <scheme val="minor"/>
      </rPr>
      <t xml:space="preserve">Setup
</t>
    </r>
    <r>
      <rPr>
        <sz val="11"/>
        <color theme="1"/>
        <rFont val="Calibri"/>
        <family val="2"/>
        <scheme val="minor"/>
      </rPr>
      <t>Does your solution allows the following setup?
a. create and manage access permission to all employees for mobile based, web-based and cloud based usage
b. setup/edit sales team and employees
c. setup/edit Account and/or Contacts identified as potential leads, customers, vendors</t>
    </r>
  </si>
  <si>
    <r>
      <rPr>
        <b/>
        <sz val="11"/>
        <color theme="1"/>
        <rFont val="Calibri"/>
        <family val="2"/>
        <scheme val="minor"/>
      </rPr>
      <t xml:space="preserve">Leads and Opportunity Management </t>
    </r>
    <r>
      <rPr>
        <sz val="11"/>
        <color theme="1"/>
        <rFont val="Calibri"/>
        <family val="2"/>
        <scheme val="minor"/>
      </rPr>
      <t xml:space="preserve">
Does your solution come with a Leads and Opportunity Management Module which allows company to perform the following functions? 
a. setup/edit leads management stages 
b. lead capture (Eg. creation of contacts through scanning name card, or manual entry)
c. create, edit, track leads activities (Eg. scheduling of appointment, input sales activities such as phone calls/email/meeting)
d. lead assignment to salesperson (Eg. automatic/manual assignment based on pre-configured settings)
e. lead qualification and/or scoring 
f. Lead Won/Loss</t>
    </r>
  </si>
  <si>
    <r>
      <rPr>
        <b/>
        <sz val="11"/>
        <color theme="1"/>
        <rFont val="Calibri"/>
        <family val="2"/>
        <scheme val="minor"/>
      </rPr>
      <t xml:space="preserve">Appointment Scheduling </t>
    </r>
    <r>
      <rPr>
        <sz val="11"/>
        <color theme="1"/>
        <rFont val="Calibri"/>
        <family val="2"/>
        <scheme val="minor"/>
      </rPr>
      <t xml:space="preserve">
Does your solution come with an online Appointment Scheduling function that allow prospects to access an online calendar to schedule/edit/cancel appointments?</t>
    </r>
  </si>
  <si>
    <r>
      <rPr>
        <b/>
        <sz val="11"/>
        <color theme="1"/>
        <rFont val="Calibri"/>
        <family val="2"/>
        <scheme val="minor"/>
      </rPr>
      <t>E-mail Integration</t>
    </r>
    <r>
      <rPr>
        <sz val="11"/>
        <color theme="1"/>
        <rFont val="Calibri"/>
        <family val="2"/>
        <scheme val="minor"/>
      </rPr>
      <t xml:space="preserve">
Does your solution come with e-mail integration that automatically/manually tag e-mails to accounts/activities?
Note: [1] Funding support is only for e-mail integration, not for e-mail subscription.</t>
    </r>
  </si>
  <si>
    <r>
      <rPr>
        <b/>
        <sz val="11"/>
        <color theme="1"/>
        <rFont val="Calibri"/>
        <family val="2"/>
        <scheme val="minor"/>
      </rPr>
      <t>Alert System</t>
    </r>
    <r>
      <rPr>
        <sz val="11"/>
        <color theme="1"/>
        <rFont val="Calibri"/>
        <family val="2"/>
        <scheme val="minor"/>
      </rPr>
      <t xml:space="preserve">
Does your solution come with configuration alerts that remind employees of potential missed deadlines, missed leads or other items?</t>
    </r>
  </si>
  <si>
    <r>
      <rPr>
        <b/>
        <sz val="11"/>
        <color theme="1"/>
        <rFont val="Calibri"/>
        <family val="2"/>
        <scheme val="minor"/>
      </rPr>
      <t>Leads Prioritisation</t>
    </r>
    <r>
      <rPr>
        <sz val="11"/>
        <color theme="1"/>
        <rFont val="Calibri"/>
        <family val="2"/>
        <scheme val="minor"/>
      </rPr>
      <t xml:space="preserve">
Does your solution come with leads prioritisation that automatically analyse a lead and decide how qualified it is based on metrics such as the number of employees, industry, or revenue?</t>
    </r>
  </si>
  <si>
    <r>
      <rPr>
        <b/>
        <sz val="11"/>
        <color theme="1"/>
        <rFont val="Calibri"/>
        <family val="2"/>
        <scheme val="minor"/>
      </rPr>
      <t xml:space="preserve">Marketing Campaigns Management
</t>
    </r>
    <r>
      <rPr>
        <sz val="11"/>
        <color theme="1"/>
        <rFont val="Calibri"/>
        <family val="2"/>
        <scheme val="minor"/>
      </rPr>
      <t xml:space="preserve">Does your solution come with Campaign module which allows company to perform the following functions?
a. setup/edit of new campaigns to target leads or customers with segmentation options (Examples of campaigns not limited to email newsletters, autoresponders, surveys, web landing page and automatically personalized campaigns across mobile and social media channels)
b. designer tool to design campaigns with personalisation options
c. Track campaigns effectiveness (eg. number of click throughs, number of emails opened, measure ROI from campaigns etc)
</t>
    </r>
  </si>
  <si>
    <t>Please list the number of reports available in your solution.
No of reports available:</t>
  </si>
  <si>
    <r>
      <rPr>
        <b/>
        <sz val="11"/>
        <color theme="1"/>
        <rFont val="Calibri"/>
        <family val="2"/>
        <scheme val="minor"/>
      </rPr>
      <t xml:space="preserve">Social Media Campaign Module
</t>
    </r>
    <r>
      <rPr>
        <sz val="11"/>
        <color theme="1"/>
        <rFont val="Calibri"/>
        <family val="2"/>
        <scheme val="minor"/>
      </rPr>
      <t>Does your solution come with Social Media Campaign module which integrates social media with marketing campaigns to monitor social media feeds, track contact social activity and interact with leads from the CRM?</t>
    </r>
  </si>
  <si>
    <r>
      <rPr>
        <b/>
        <sz val="11"/>
        <color theme="1"/>
        <rFont val="Calibri"/>
        <family val="2"/>
        <scheme val="minor"/>
      </rPr>
      <t xml:space="preserve">Events to Sales Module
</t>
    </r>
    <r>
      <rPr>
        <sz val="11"/>
        <color theme="1"/>
        <rFont val="Calibri"/>
        <family val="2"/>
        <scheme val="minor"/>
      </rPr>
      <t xml:space="preserve">Does your solution come with Events to Sales module which manages events and translate event results into sales with functions such as contacting attendees with invitations and follow-ups, and perform sales activities, such as organizing a meeting, and generating reports related to such events. </t>
    </r>
  </si>
  <si>
    <t>Does your solution come with AI features, such as: 
- Ability to predict customer behaviour and identify potential sales lead
- Ability to automate routine sales tasks (update forecasts and determine call lists)
- Ability to automate customer responses, data capture activities and follow-ups
- Ability to analyse and predict potential conversion of pipelines
- Others, please specify</t>
  </si>
  <si>
    <r>
      <rPr>
        <b/>
        <sz val="11"/>
        <color theme="1"/>
        <rFont val="Calibri"/>
        <family val="2"/>
        <scheme val="minor"/>
      </rPr>
      <t>Dashboard and reports</t>
    </r>
    <r>
      <rPr>
        <sz val="11"/>
        <color theme="1"/>
        <rFont val="Calibri"/>
        <family val="2"/>
        <scheme val="minor"/>
      </rPr>
      <t xml:space="preserve">
Does your solution come with a Dashboards and Reports Module which allows company to perform the following functions?
- track progress of various activities
- track progress of various campaigns 
- track progress of various contact points in the company 
- generate customer listing by sales
- generate customer data by demographics, behavioural and psychographic factors
- generate leads generation data by activity/source or customer type
- generate lead conversion data by activity or customer type
</t>
    </r>
  </si>
  <si>
    <r>
      <rPr>
        <b/>
        <sz val="11"/>
        <color theme="1"/>
        <rFont val="Calibri"/>
        <family val="2"/>
        <scheme val="minor"/>
      </rPr>
      <t xml:space="preserve">Solution Category: </t>
    </r>
    <r>
      <rPr>
        <sz val="11"/>
        <color theme="1"/>
        <rFont val="Calibri"/>
        <family val="2"/>
        <scheme val="minor"/>
      </rPr>
      <t xml:space="preserve">E-loyalty &amp; Marketing Automation
</t>
    </r>
    <r>
      <rPr>
        <b/>
        <sz val="11"/>
        <color theme="1"/>
        <rFont val="Calibri"/>
        <family val="2"/>
        <scheme val="minor"/>
      </rPr>
      <t>Solution Category Description</t>
    </r>
    <r>
      <rPr>
        <sz val="11"/>
        <color theme="1"/>
        <rFont val="Calibri"/>
        <family val="2"/>
        <scheme val="minor"/>
      </rPr>
      <t>: Offer ability to manage customers through membership and loyalty program. Companies may set up  campaigns or event-based marketing, and promotions. The e-loyalty CRM solution offers loyalty rewards, discounts, and other special incentives designed to reward customer's repeat business.</t>
    </r>
  </si>
  <si>
    <r>
      <t xml:space="preserve">Can your solution allow for cloud based, mobile based and/or web-based usage?  
Note: 
</t>
    </r>
    <r>
      <rPr>
        <b/>
        <sz val="11"/>
        <color theme="1"/>
        <rFont val="Calibri"/>
        <family val="2"/>
        <scheme val="minor"/>
      </rPr>
      <t xml:space="preserve">Definition of E-loyalty &amp; Marketing Automation 
</t>
    </r>
    <r>
      <rPr>
        <sz val="11"/>
        <color theme="1"/>
        <rFont val="Calibri"/>
        <family val="2"/>
        <scheme val="minor"/>
      </rPr>
      <t xml:space="preserve">The solution allows companies to manage their customers through membership and loyalty program. Companies may set up  campaigns or event-based marketing, and promotions. The e-loyalty CRM solution offers loyalty rewards, discounts, and other special incentives designed to reward customer's repeat business. 
[1] The funding support for this category is only for the functions stated in below requirements.
[2] For avoidance of doubt, functions not defined in the solution category should be no more than 30% of the solution, and are not eligible for PSG support.
</t>
    </r>
  </si>
  <si>
    <r>
      <rPr>
        <b/>
        <sz val="11"/>
        <color theme="1"/>
        <rFont val="Calibri"/>
        <family val="2"/>
        <scheme val="minor"/>
      </rPr>
      <t>E-loyalty Customer App</t>
    </r>
    <r>
      <rPr>
        <sz val="11"/>
        <color theme="1"/>
        <rFont val="Calibri"/>
        <family val="2"/>
        <scheme val="minor"/>
      </rPr>
      <t xml:space="preserve">
Does your solution come with a E-loyalty Customer App Module which allows the end users to perform the following functions? 
a. sign up new members with easy access to terms and conditions
b. members profile self-service
c. members PDPA opt in/opt out
d. members loyalty tracking/redemption (Not limited to points, cashback, prepaid items, stamps, vouchers management, purchase history)
e. members rewards catalog
f. members purchase submission
g. news, promotion and notifications
</t>
    </r>
  </si>
  <si>
    <r>
      <rPr>
        <b/>
        <sz val="11"/>
        <color theme="1"/>
        <rFont val="Calibri"/>
        <family val="2"/>
        <scheme val="minor"/>
      </rPr>
      <t xml:space="preserve">E-loyalty Customer App (Other functions)
</t>
    </r>
    <r>
      <rPr>
        <sz val="11"/>
        <color theme="1"/>
        <rFont val="Calibri"/>
        <family val="2"/>
        <scheme val="minor"/>
      </rPr>
      <t xml:space="preserve">a. referral program
b. gamifications
c. customer feedback forms submission and tracking
d. customer survey forms 
e. members contract access  
f. deals locator
g. Sale of Digital Vouchers
h. Support Paid Membership program
i. Support Multi Tier Membership
</t>
    </r>
  </si>
  <si>
    <r>
      <rPr>
        <b/>
        <sz val="11"/>
        <color theme="1"/>
        <rFont val="Calibri"/>
        <family val="2"/>
        <scheme val="minor"/>
      </rPr>
      <t>E-loyalty Admin Console</t>
    </r>
    <r>
      <rPr>
        <sz val="11"/>
        <color theme="1"/>
        <rFont val="Calibri"/>
        <family val="2"/>
        <scheme val="minor"/>
      </rPr>
      <t xml:space="preserve">
Does your solution come with an Admin Module which allows the end users to perform the following functions? 
a. membership management
b. loyalty management (Not limited to points, cashback, prepaid items, stamps, vouchers management) with ability to establish tiers, adjustments to loyalty items
c. rewards catalog management 
d. news and notifications management</t>
    </r>
  </si>
  <si>
    <r>
      <rPr>
        <b/>
        <sz val="11"/>
        <color theme="1"/>
        <rFont val="Calibri"/>
        <family val="2"/>
        <scheme val="minor"/>
      </rPr>
      <t xml:space="preserve">Marketing Management
</t>
    </r>
    <r>
      <rPr>
        <sz val="11"/>
        <color theme="1"/>
        <rFont val="Calibri"/>
        <family val="2"/>
        <scheme val="minor"/>
      </rPr>
      <t xml:space="preserve">Does your solutions comes with Campaign Module which allows company to perform the following functions;
a. Set up /edit one -time Campaigns to target members via email or SMS with segmentation and scheduling options
b. Set up/ edit automated campaigns to target members via email or SMS with segmentation and scheduling options 
(ie. Auto -Triggering Birthdays messages to members during members birthday, Auto triggering reminder messages to members who have not been visiting for more than x number of months
c. Email template or SMS template builder to design and create campaign messages.
e. Tracking of Campaign performance such as Open rate, click through rate etc. 
Note:
[1] SMS charges will not be supported by grant. </t>
    </r>
  </si>
  <si>
    <r>
      <rPr>
        <b/>
        <sz val="11"/>
        <color theme="1"/>
        <rFont val="Calibri"/>
        <family val="2"/>
        <scheme val="minor"/>
      </rPr>
      <t xml:space="preserve">Dashboard and reports
</t>
    </r>
    <r>
      <rPr>
        <sz val="11"/>
        <color theme="1"/>
        <rFont val="Calibri"/>
        <family val="2"/>
        <scheme val="minor"/>
      </rPr>
      <t xml:space="preserve">Does your solution come with dashboard and reports module which allows company to perform the following functions?
a. setup/edit of dashboards
b. list of reports related to Membership (eg. customer analysis report)
c. list of reports related to Loyalty (eg. redemption history report)
d. list of reports related to Promotions  (eg. campaign outcome reports, ROI report)
</t>
    </r>
  </si>
  <si>
    <t>Does the solution has an open API, which can be used to integrate with other systems (such as mobile ordering, self ordering kiosk, POS)</t>
  </si>
  <si>
    <r>
      <rPr>
        <b/>
        <sz val="11"/>
        <color theme="1"/>
        <rFont val="Calibri"/>
        <family val="2"/>
        <scheme val="minor"/>
      </rPr>
      <t xml:space="preserve">Solution Category: </t>
    </r>
    <r>
      <rPr>
        <sz val="11"/>
        <color theme="1"/>
        <rFont val="Calibri"/>
        <family val="2"/>
        <scheme val="minor"/>
      </rPr>
      <t xml:space="preserve">E-Commerce - Online Shop (B2C)
</t>
    </r>
    <r>
      <rPr>
        <b/>
        <sz val="11"/>
        <color theme="1"/>
        <rFont val="Calibri"/>
        <family val="2"/>
        <scheme val="minor"/>
      </rPr>
      <t>Solution Category Description:</t>
    </r>
    <r>
      <rPr>
        <sz val="11"/>
        <color theme="1"/>
        <rFont val="Calibri"/>
        <family val="2"/>
        <scheme val="minor"/>
      </rPr>
      <t xml:space="preserve"> Offers setup of online e-shop with secured payment to sell products and services online.</t>
    </r>
  </si>
  <si>
    <t>Can your solution allow for cloud based, mobile based and/or web-based usage?
Note:
[1] This solution is targeted at businesses that intent to list inventory online. 
[2] This solution is not for a marketplace/platform.</t>
  </si>
  <si>
    <r>
      <rPr>
        <b/>
        <sz val="11"/>
        <color theme="1"/>
        <rFont val="Calibri"/>
        <family val="2"/>
        <scheme val="minor"/>
      </rPr>
      <t>Type of e-commerce solution design</t>
    </r>
    <r>
      <rPr>
        <sz val="11"/>
        <color theme="1"/>
        <rFont val="Calibri"/>
        <family val="2"/>
        <scheme val="minor"/>
      </rPr>
      <t xml:space="preserve">
Is your e-commerce solution offering a homogenized (templated) user interface design?
Note:
[1] Please reflect the type of design in the package
[2] The following items should be excluded from the package and vendors should not advertise or market any non-supportable items for free. 
-       Digital Marketing Service cost e.g.SEM, SEO, Live stream etc
-       procurement or creation of digital assets e.g. Examples of digital assets include banners, content posts, photographs and videos. 
-       Third-party website hosting, maintenance, SSL costs
-       Hardware cost. e.g. server hosting, laptops etc
-       Third-party training courses
-       After sales support eg. maintenance fees</t>
    </r>
  </si>
  <si>
    <r>
      <t xml:space="preserve">&lt;Please fill up this cell by describing about how your solution can meet the solution criteria in this row.
Provide screen shots that your e-commerce solution provide min. 3 UI/UX templates for client to choose from in a word document named "Generic Screenshots.doc" and label/reference to the serial number of this row. Submit this document in your online submission. &gt; 
</t>
    </r>
    <r>
      <rPr>
        <b/>
        <sz val="11"/>
        <rFont val="Calibri"/>
        <family val="2"/>
        <scheme val="minor"/>
      </rPr>
      <t>Note</t>
    </r>
    <r>
      <rPr>
        <sz val="11"/>
        <rFont val="Calibri"/>
        <family val="2"/>
        <scheme val="minor"/>
      </rPr>
      <t>: To submit supporting invoices[with listing of modules] to justify for the price packages.
a) Please submit your proposed packages in this format. Kindly refrain from adding/deleting line items.  You may duplicate Package 1 to 2,3,4,5 if you have different offerings. 
b) Please submit your business proposal where you will elaborate the services and modules offered in each package. Submit 1 business proposal per package.</t>
    </r>
  </si>
  <si>
    <r>
      <t xml:space="preserve">Content Management System
</t>
    </r>
    <r>
      <rPr>
        <sz val="11"/>
        <color theme="1"/>
        <rFont val="Calibri"/>
        <family val="2"/>
        <scheme val="minor"/>
      </rPr>
      <t>Does your solution include a Content Management System (CMS) that is open source or customised?
Eg. Wordpress WooCommerce, Magento, OpenCart, PrestaShop and etc</t>
    </r>
  </si>
  <si>
    <r>
      <rPr>
        <b/>
        <sz val="11"/>
        <rFont val="Calibri"/>
        <family val="2"/>
        <scheme val="minor"/>
      </rPr>
      <t>Online Shop Modules</t>
    </r>
    <r>
      <rPr>
        <sz val="11"/>
        <rFont val="Calibri"/>
        <family val="2"/>
        <scheme val="minor"/>
      </rPr>
      <t xml:space="preserve">
Does your solution facilitate the creation of online shop front with the following functions?
 a. Secured E-Payment Gateway, e.g. stripe, paypal, etc.
Note: E-payments must generate an automatic payment acknowledgement back to the e-commerce website or must have real time payment verification. The users should not update "Paid status" manually.  
 b. Online Purchasing, e.g. allowing customers to perform a purchase transaction via the solution
 c. Website Traffic Analysis, e.g. set up of google analytics, Facebook Pixel
 d. Inventory Management
 e. Promotion Management, e.g abandon cart reminder, pop up marketing notice
 f. Customer Loyalty Management
 g. Reports or dashboards, e.g. E-visitors' Profile, E-Shop Sales Report
 h. Mobile-Enabled / Optimised
</t>
    </r>
  </si>
  <si>
    <t>&lt;Please provide a detailed writeup for a. to h.and and attach relevant brochures/screenshots in your online submission.&gt;</t>
  </si>
  <si>
    <t xml:space="preserve">Does your solution include backend systems integration with customer relationship management, inventory management, Online-to-Offline (O2O) logistics, integrated marketing/engagement?
</t>
  </si>
  <si>
    <t>Has your company engaged a qualified 3rd party to conduct a security vulnerability assessment of your solution in the last 12 months? If you are a reseller of the solution, please verify with your product principal that they have conducted a security vulnerability assessment of their solution by a qualified 3rd party in the last 12 months. If Yes, please indicate the name of the 3rd party assessor and date of the assessment test in the comment field, and also submit the assessment test report as supporting document. 
Note: 
[1] Qualified 3rd party include Cybersecurity companies accredited under Accreditation@SGD Programme； CREST-Certified companies or companies with equivalent certifications. Example of equivalent certifications can include, but not limited to: Offensive Security Certified Professional (OSCP); EC-Council Certified Security Analyst (ESCA [V10]); GIAC Penetration Tester (GPEN) and etc 
[2] Vendors need to submit vulnerability assessment report (dated maximum 1 year ago from checklist submission date) in the online submission portal. The submission will be rejected if vendors are unable to provide this documentation within 1 month from checklist submission date.
[3] Vendors who cannot fulfil point [1] and [2] will be rejected</t>
  </si>
  <si>
    <r>
      <rPr>
        <b/>
        <sz val="11"/>
        <color theme="1"/>
        <rFont val="Calibri"/>
        <family val="2"/>
        <scheme val="minor"/>
      </rPr>
      <t>Solution Category:</t>
    </r>
    <r>
      <rPr>
        <sz val="11"/>
        <color theme="1"/>
        <rFont val="Calibri"/>
        <family val="2"/>
        <scheme val="minor"/>
      </rPr>
      <t xml:space="preserve"> Inventory Management and Sales Management System
</t>
    </r>
    <r>
      <rPr>
        <b/>
        <sz val="11"/>
        <color theme="1"/>
        <rFont val="Calibri"/>
        <family val="2"/>
        <scheme val="minor"/>
      </rPr>
      <t>Solution Category Description:</t>
    </r>
    <r>
      <rPr>
        <sz val="11"/>
        <color theme="1"/>
        <rFont val="Calibri"/>
        <family val="2"/>
        <scheme val="minor"/>
      </rPr>
      <t xml:space="preserve"> Setup product details for each item group, inventory locations, journal logs, create price groups / discounts, barcode labelling for RFID search and allow integration with Point of Sales (POS) systems. Offer ability to generate quotations, invoices, purchase orders and generate reports</t>
    </r>
  </si>
  <si>
    <t>Please use this template for Annex 3 package scoping
and submit under Other Supporting documents</t>
  </si>
  <si>
    <t xml:space="preserve">Can your solution allow for cloud based, mobile based and/or web-based usage?  </t>
  </si>
  <si>
    <r>
      <rPr>
        <b/>
        <sz val="11"/>
        <color theme="1"/>
        <rFont val="Calibri"/>
        <family val="2"/>
        <scheme val="minor"/>
      </rPr>
      <t>Inventory Management</t>
    </r>
    <r>
      <rPr>
        <sz val="11"/>
        <color theme="1"/>
        <rFont val="Calibri"/>
        <family val="2"/>
        <scheme val="minor"/>
      </rPr>
      <t xml:space="preserve">
Does your solution come with an Inventory Management Module which enables company to perform the following functions?
- setup/edit inventory product details for different item groups (e.g. dimensions, models)
- setup/ edit various store areas for reference to inventory location (e.g. zones, aisles)
- create inventory journal logs to track movement of inventory items (e.g. date, quantity, cost, reserves, movement, location, staff log)
- create item price/discount groups
- support barcode labelling
- setup/ edit warehouse details (e.g. branches)</t>
    </r>
  </si>
  <si>
    <r>
      <rPr>
        <b/>
        <sz val="11"/>
        <color theme="1"/>
        <rFont val="Calibri"/>
        <family val="2"/>
        <scheme val="minor"/>
      </rPr>
      <t>Supplier Group</t>
    </r>
    <r>
      <rPr>
        <sz val="11"/>
        <color theme="1"/>
        <rFont val="Calibri"/>
        <family val="2"/>
        <scheme val="minor"/>
      </rPr>
      <t xml:space="preserve">
Does your solution have Supplier Group Module which allows company to perform the following functions?
- setup/edit terms of payment
- setup/edit vendor groups
- setup/edit modes of payment 
- setup/edit prices and discounts for different vendor groups
- setup/ edit supplier contracts (e.g. payment details, quantity) </t>
    </r>
  </si>
  <si>
    <r>
      <rPr>
        <b/>
        <sz val="11"/>
        <color theme="1"/>
        <rFont val="Calibri"/>
        <family val="2"/>
        <scheme val="minor"/>
      </rPr>
      <t>Delivery Module (Applicable to both Inventory and Sales Management system)</t>
    </r>
    <r>
      <rPr>
        <sz val="11"/>
        <color theme="1"/>
        <rFont val="Calibri"/>
        <family val="2"/>
        <scheme val="minor"/>
      </rPr>
      <t xml:space="preserve">
Does your solution come with a Delivery Module which allows company to perform the following functions?
- setup/ edit delivery details (e.g. date, customer, mode of transport, shipping and receiving point details, duration of journey)
- setup/ edit terms of delivery 
- setup/ edit carrier details
- track goods receipt and issues</t>
    </r>
  </si>
  <si>
    <r>
      <t>Payment Module</t>
    </r>
    <r>
      <rPr>
        <sz val="11"/>
        <color theme="1"/>
        <rFont val="Calibri"/>
        <family val="2"/>
        <scheme val="minor"/>
      </rPr>
      <t xml:space="preserve">
Does your solution come with a Payment Module which allows company to setup/edit purchase orders (e.g. items, quantity)? </t>
    </r>
  </si>
  <si>
    <r>
      <rPr>
        <b/>
        <sz val="11"/>
        <color theme="1"/>
        <rFont val="Calibri"/>
        <family val="2"/>
        <scheme val="minor"/>
      </rPr>
      <t>Dashboard and Reports</t>
    </r>
    <r>
      <rPr>
        <sz val="11"/>
        <color theme="1"/>
        <rFont val="Calibri"/>
        <family val="2"/>
        <scheme val="minor"/>
      </rPr>
      <t xml:space="preserve">
Does your Inventory Management solution come with a Dashboard and Reports Module which enables company to perform the following functions? 
- track overall inventory levels in warehouse(s) 
- track delivery status by products/customers (e.g., outstanding shipments)
- generate inventory turns by finished goods, raw materials, WIP and parts/product
- generate inventory aging by days, storage location, product type
- generate inventory valuation by product, storage location
- generate projected excess inventory 
- generate projected shortages by product
- generate revenue at risk due to shortages
- generate inventory incoming vs outgoing (by product, date and overall)
Note:
[1] Solution is required to have all reports</t>
    </r>
  </si>
  <si>
    <r>
      <t xml:space="preserve">Forecasting
</t>
    </r>
    <r>
      <rPr>
        <sz val="11"/>
        <color theme="1"/>
        <rFont val="Calibri"/>
        <family val="2"/>
        <scheme val="minor"/>
      </rPr>
      <t>Does your solution come with a Forecasting Module which enables company to setup/edit forecast models (e.g. based on inventory levels, trends and base demands)?</t>
    </r>
  </si>
  <si>
    <t>Does your solution automatically trigger reminder alert when inventory level reached a pre-set low level?</t>
  </si>
  <si>
    <t>Does your solution allow customisation of different units of measurements e.g. in litres, weight, pallets, pieces, cartons etc?</t>
  </si>
  <si>
    <t xml:space="preserve">Does your solution allow real-time stock-taking of inventory/assets via integration with RFID hardware, e.g. installed with RFID reader, tags, tunnel gantry?
</t>
  </si>
  <si>
    <r>
      <t>Customer Groups</t>
    </r>
    <r>
      <rPr>
        <sz val="11"/>
        <color theme="1"/>
        <rFont val="Calibri"/>
        <family val="2"/>
        <scheme val="minor"/>
      </rPr>
      <t xml:space="preserve">
Does your solution come with a Customer Groups Module which allows company to perform the following functions? </t>
    </r>
    <r>
      <rPr>
        <b/>
        <sz val="11"/>
        <color theme="1"/>
        <rFont val="Calibri"/>
        <family val="2"/>
        <scheme val="minor"/>
      </rPr>
      <t xml:space="preserve">
</t>
    </r>
    <r>
      <rPr>
        <sz val="11"/>
        <color theme="1"/>
        <rFont val="Calibri"/>
        <family val="2"/>
        <scheme val="minor"/>
      </rPr>
      <t>- setup/edit customer groups
- setup/edit terms of payment
- setup/edit modes of payment
- setup/edit prices and discounts for different customer groups
- setup/edit vendor contracts (e.g. payment details, quantity)</t>
    </r>
  </si>
  <si>
    <r>
      <t xml:space="preserve">Invoice/Quotation
</t>
    </r>
    <r>
      <rPr>
        <sz val="11"/>
        <color theme="1"/>
        <rFont val="Calibri"/>
        <family val="2"/>
        <scheme val="minor"/>
      </rPr>
      <t xml:space="preserve">Does your solution come with an Invoice/Quotation Module which enables company to setup/edit invoice and quotation details? </t>
    </r>
  </si>
  <si>
    <t>Can your solution send and receive E-Invoices through the PEPPOL E-delivery network (For more information on National E-Invoicing Framework, you may visit https://www.imda.gov.sg/einvoice)</t>
  </si>
  <si>
    <t xml:space="preserve">Does your solution come with features, such as: 
- Ability to send Peppol Invoice Response documents 
- Ability to receive Peppol Invoice Response documents and process them to display the correct invoice status
- Ability to receive Peppol Order documents and process them
- Ability to convert incoming Peppol Order documents into an Invoice </t>
  </si>
  <si>
    <t xml:space="preserve">Does your solution come with features, such as:  
-GST InvoiceNow Requirement  – Ability to activate GST Registered Businesses
-GST InvoiceNow Requirement  – Ability to extract and package Invoice Data
-GST InvoiceNow Requirement  – Ability to transmit GST relevant Invoice Data
-GST InvoiceNow Requirement  – Ability to provide reconciliation feature
Note: 
[1] From 1st April 2025, this requirement will be mandatory for solution generating or processing invoices. Please ensure the necessary certification is received from e-invoice team before submitting this application. </t>
  </si>
  <si>
    <t>Preferred [Mandatory from 1st April 2025]</t>
  </si>
  <si>
    <r>
      <t xml:space="preserve">Sales/Delivery Order </t>
    </r>
    <r>
      <rPr>
        <sz val="11"/>
        <color theme="1"/>
        <rFont val="Calibri"/>
        <family val="2"/>
        <scheme val="minor"/>
      </rPr>
      <t xml:space="preserve">
Does your solution come with a Sales/Delivery Module which allows company to perform the following functions? 
- setup/edit sales form (sales origin, delivery details, customer details, item list, account manager, payment details)
- setup/ edit delivery order form based on delivery module details
- setup/ edit customer payment </t>
    </r>
  </si>
  <si>
    <r>
      <t xml:space="preserve">Dashboards and Reports
</t>
    </r>
    <r>
      <rPr>
        <sz val="11"/>
        <color theme="1"/>
        <rFont val="Calibri"/>
        <family val="2"/>
        <scheme val="minor"/>
      </rPr>
      <t>Does your Sales Management system come with Dashboards and Reports Module that enables company to perform the following functions? 
- monitor sales transactions &amp; forecasts
- setup/ edit sales contracts with customers based on prices and discounts of different customer groups
- setup/ edit sales return function (e.g. warehouse, location, customer, product details, remarks)
- generate customer listing by sales
- generate sales cycle analytics 
- conduct sales tracking (to analyse sales pipeline, by product category)</t>
    </r>
  </si>
  <si>
    <r>
      <t xml:space="preserve">Integration
</t>
    </r>
    <r>
      <rPr>
        <sz val="11"/>
        <color theme="1"/>
        <rFont val="Calibri"/>
        <family val="2"/>
        <scheme val="minor"/>
      </rPr>
      <t>Are the Inventory Management function and the Sales Management function tightly integrated? E.g. Delivery Module (Inventory) should be linked to Customer Group (Sales).</t>
    </r>
  </si>
  <si>
    <t>Does your solution come with AI features, such as: 
- Ability to perform demand prediction for inventory management
- Ability to automate routine sales tasks (update forecasts and determine call lists)
- Ability to automate customer responses, data capture activities and follow-ups
- Ability to analyse and predict potential conversion of pipelines
- Others, please specify</t>
  </si>
  <si>
    <r>
      <rPr>
        <b/>
        <sz val="11"/>
        <color theme="1"/>
        <rFont val="Calibri"/>
        <family val="2"/>
        <scheme val="minor"/>
      </rPr>
      <t xml:space="preserve">Solution Category: </t>
    </r>
    <r>
      <rPr>
        <sz val="11"/>
        <color theme="1"/>
        <rFont val="Calibri"/>
        <family val="2"/>
        <scheme val="minor"/>
      </rPr>
      <t xml:space="preserve">Accounting Management and Sales Management System
</t>
    </r>
    <r>
      <rPr>
        <b/>
        <sz val="11"/>
        <color theme="1"/>
        <rFont val="Calibri"/>
        <family val="2"/>
        <scheme val="minor"/>
      </rPr>
      <t>Solution Category Description:</t>
    </r>
    <r>
      <rPr>
        <sz val="11"/>
        <color theme="1"/>
        <rFont val="Calibri"/>
        <family val="2"/>
        <scheme val="minor"/>
      </rPr>
      <t xml:space="preserve"> Offers a company the ability to manage their accounting process such as general ledger setup, create journal entries, calculate sales tax, cash flow, generate AR / AP reports. Offer ability to generate quotations, invoices, purchase orders and generate reports.</t>
    </r>
  </si>
  <si>
    <t>Can your solution allow for cloud based, mobile based and/or web-based usage?  
Note:
[1] This solution should not include accounting services and corporate secretarial services.</t>
  </si>
  <si>
    <r>
      <rPr>
        <b/>
        <sz val="11"/>
        <color theme="1"/>
        <rFont val="Calibri"/>
        <family val="2"/>
        <scheme val="minor"/>
      </rPr>
      <t>Accounts Module</t>
    </r>
    <r>
      <rPr>
        <sz val="11"/>
        <color theme="1"/>
        <rFont val="Calibri"/>
        <family val="2"/>
        <scheme val="minor"/>
      </rPr>
      <t xml:space="preserve">
Does your solution come with Accounts Module which enables company to perform the following functions? 
- setup general ledger
- create journal entries
- allow reconciliations (e.g. to bank statements)
- calculate sales tax
- calculate cash flow
- generate accounts receivable summary
- generate accounts payable summary</t>
    </r>
  </si>
  <si>
    <r>
      <rPr>
        <b/>
        <sz val="11"/>
        <color theme="1"/>
        <rFont val="Calibri"/>
        <family val="2"/>
        <scheme val="minor"/>
      </rPr>
      <t>Customer Groups (Applicable for both Accounting and Sales Management System)</t>
    </r>
    <r>
      <rPr>
        <sz val="11"/>
        <color theme="1"/>
        <rFont val="Calibri"/>
        <family val="2"/>
        <scheme val="minor"/>
      </rPr>
      <t xml:space="preserve">
Does your solution come with Customer Groups Module which allows company to perform the following functions?
- setup/edit customer groups
- setup/edit terms of payment
- setup/edit modes of payment 
- setup/edit prices and discounts for different customer groups
- setup/ edit vendor contracts (e.g. payment details, quantity)</t>
    </r>
  </si>
  <si>
    <r>
      <rPr>
        <b/>
        <sz val="11"/>
        <color theme="1"/>
        <rFont val="Calibri"/>
        <family val="2"/>
        <scheme val="minor"/>
      </rPr>
      <t>Supplier groups</t>
    </r>
    <r>
      <rPr>
        <sz val="11"/>
        <color theme="1"/>
        <rFont val="Calibri"/>
        <family val="2"/>
        <scheme val="minor"/>
      </rPr>
      <t xml:space="preserve">
Does your solution come with a Supplier Groups Module which allows company to perform the following functions?
- setup/edit terms of payment
- setup/edit supplier groups
- setup/edit modes of payment 
- setup/edit prices and discounts for different supplier groups</t>
    </r>
  </si>
  <si>
    <r>
      <rPr>
        <b/>
        <sz val="11"/>
        <color theme="1"/>
        <rFont val="Calibri"/>
        <family val="2"/>
        <scheme val="minor"/>
      </rPr>
      <t>Dashboards and Reports</t>
    </r>
    <r>
      <rPr>
        <sz val="11"/>
        <color theme="1"/>
        <rFont val="Calibri"/>
        <family val="2"/>
        <scheme val="minor"/>
      </rPr>
      <t xml:space="preserve">
Does your solution come with Dashboards and Reports Module which allows company to perform the following functions? 
- apply filters to analyse customer groups
- review outstanding/ageing payables 
- review outstanding/ageing receivables
- create statement of accounts
- create balance sheet 
- review overall budget
- review monthly expenses and revenue 
- present an overview of company's health with these ratios but not limited to the following: operating profit, cash ratio, net cash flow from operating activities, current ratio, gross margin, return on capital, return on sale, gearing ratio, interest cover, interest coverage ratio etc.</t>
    </r>
  </si>
  <si>
    <r>
      <t xml:space="preserve">Budgeting </t>
    </r>
    <r>
      <rPr>
        <sz val="11"/>
        <color theme="1"/>
        <rFont val="Calibri"/>
        <family val="2"/>
        <scheme val="minor"/>
      </rPr>
      <t xml:space="preserve">
Does your solution come with Budgeting Module which allows company to create budget for the line items? </t>
    </r>
  </si>
  <si>
    <r>
      <rPr>
        <b/>
        <sz val="11"/>
        <color theme="1"/>
        <rFont val="Calibri"/>
        <family val="2"/>
        <scheme val="minor"/>
      </rPr>
      <t>Delivery Module</t>
    </r>
    <r>
      <rPr>
        <sz val="11"/>
        <color theme="1"/>
        <rFont val="Calibri"/>
        <family val="2"/>
        <scheme val="minor"/>
      </rPr>
      <t xml:space="preserve">
Does your solution come with a Delivery Module which allows company to perform the following functions? 
- setup/edit delivery details (e.g. date, customer, mode of transport, shipping and receiving point details, duration of journey) 
- setup/edit terms of delivery
- setup/edit carrier details
- track goods receipt and issues</t>
    </r>
  </si>
  <si>
    <r>
      <rPr>
        <b/>
        <sz val="11"/>
        <color theme="1"/>
        <rFont val="Calibri"/>
        <family val="2"/>
        <scheme val="minor"/>
      </rPr>
      <t>Invoice/Quotation</t>
    </r>
    <r>
      <rPr>
        <sz val="11"/>
        <color theme="1"/>
        <rFont val="Calibri"/>
        <family val="2"/>
        <scheme val="minor"/>
      </rPr>
      <t xml:space="preserve">
Does your solution come with an Invoice/Quotation Module which enables company to setup/edit invoice and quotation details? </t>
    </r>
  </si>
  <si>
    <t>Does your solution come with features, such as: 
- Ability to send Peppol Invoice Response documents 
- Ability to receive Peppol Invoice Response documents and process them to display the correct invoice status
- Ability to receive Peppol Order documents and process them
- Ability to convert incoming Peppol Order documents into an Invoice</t>
  </si>
  <si>
    <t xml:space="preserve">Does your solution come with features, such as:  
-GST InvoiceNow Requirement  – Ability to activate GST Registered Businesses
-GST InvoiceNow Requirement  – Ability to extract and package Invoice Data
-GST InvoiceNow Requirement  – Ability to transmit GST relevant Invoice Data
-GST InvoiceNow Requirement  – Ability to provide reconciliation feature
Note: 
[1] From 1st April 2025, this requirement will be mandatory  for solution generating or processing invoices. Please ensure the necessary certification is received from e-invoice team before submitting this application. </t>
  </si>
  <si>
    <r>
      <t xml:space="preserve">Sales/Delivery Order 
</t>
    </r>
    <r>
      <rPr>
        <sz val="11"/>
        <color theme="1"/>
        <rFont val="Calibri"/>
        <family val="2"/>
        <scheme val="minor"/>
      </rPr>
      <t xml:space="preserve">Does your solution come with a Sales/Delivery Module which allows company to perform the following functions? 
- setup/edit sales form (sales origin, delivery details, customer details, item list, account manager, payment details)
- setup/ edit delivery order form based on delivery module details
- setup/ edit customer payment </t>
    </r>
  </si>
  <si>
    <r>
      <t>Dashboards and Reports (Sales)</t>
    </r>
    <r>
      <rPr>
        <sz val="11"/>
        <color theme="1"/>
        <rFont val="Calibri"/>
        <family val="2"/>
        <scheme val="minor"/>
      </rPr>
      <t xml:space="preserve">
Does your solution come with a Dashboards and Reports Module which allows company to perform the following functions? 
- monitor sales transactions &amp; forecasts
- setup/ edit sales contracts with customers based on prices and discounts of different customer groups
- setup/ edit sales return function (e.g. warehouse, location, customer, product details, remarks)
- generate customer listing by sales
- generate sales cycle analytics 
- conduct sales tracking (to analyse sales pipeline, by product category)</t>
    </r>
  </si>
  <si>
    <r>
      <rPr>
        <b/>
        <sz val="11"/>
        <color theme="1"/>
        <rFont val="Calibri"/>
        <family val="2"/>
        <scheme val="minor"/>
      </rPr>
      <t>Integration</t>
    </r>
    <r>
      <rPr>
        <sz val="11"/>
        <color theme="1"/>
        <rFont val="Calibri"/>
        <family val="2"/>
        <scheme val="minor"/>
      </rPr>
      <t xml:space="preserve">
Are the Sales Management function and Accounting Management function tightly integrated? 
E.g. Sales/delivery orders (Sales) should be linked to customer groups (Accounting) and Sales management (Sales) should be linked to Accounts module (Accounting). 
</t>
    </r>
  </si>
  <si>
    <t>Tax Preparation and Submission
Is your solution listed on IRAS Accounting Software Register Plus (ASR+)?
Note: 
[1] Your company and solution are required to be registered with IRAS under the ASR+ framework.
[2] For more information, please refer to IRAS ASR+ website for more details</t>
  </si>
  <si>
    <t>Please provide screen shots of IRAS listing and name the file as "IRAS ASR Supporting.pdf". Submit this document in your submission. 
If you answered No, please do not continue with the submission until your solution is listed in IRAS ASR+ Listing.
Link: https://www.iras.gov.sg/who-we-are/what-we-do/digital-collaboration/iras-accounting-software-register-plus</t>
  </si>
  <si>
    <t>Does your solution come with AI features, such as: 
- Ability to automate routine sales tasks (update forecasts and determine call lists)
- Ability to automate customer responses, data capture activities and follow-ups
- Ability to analyse and predict potential conversion of pipelines
- Others, please specify</t>
  </si>
  <si>
    <r>
      <rPr>
        <b/>
        <sz val="11"/>
        <color theme="1"/>
        <rFont val="Calibri"/>
        <family val="2"/>
        <scheme val="minor"/>
      </rPr>
      <t xml:space="preserve">Solution Category: </t>
    </r>
    <r>
      <rPr>
        <sz val="11"/>
        <color theme="1"/>
        <rFont val="Calibri"/>
        <family val="2"/>
        <scheme val="minor"/>
      </rPr>
      <t xml:space="preserve"> Accounting Management, Inventory Management and Sales Management System
</t>
    </r>
    <r>
      <rPr>
        <b/>
        <sz val="11"/>
        <color theme="1"/>
        <rFont val="Calibri"/>
        <family val="2"/>
        <scheme val="minor"/>
      </rPr>
      <t>Solution Category Description:</t>
    </r>
    <r>
      <rPr>
        <sz val="11"/>
        <color theme="1"/>
        <rFont val="Calibri"/>
        <family val="2"/>
        <scheme val="minor"/>
      </rPr>
      <t xml:space="preserve"> Offers a company the ability to manage their accounting process such as general ledger setup, create journal entries, calculate sales tax, cash flow, generate AR / AP reports. Offer ability to generate quotations, invoices, purchase orders and generate reports. Setup product details for each item group, inventory locations, journal logs, create price groups / discounts, barcode labelling for RFID search and allow integration with Point of Sales (POS) systems.</t>
    </r>
  </si>
  <si>
    <t xml:space="preserve">Can your solution allow for cloud based, mobile based and/or web-based usage?  
Note:
[1] This solution should not include accounting services and corporate secretarial services.
</t>
  </si>
  <si>
    <r>
      <rPr>
        <b/>
        <sz val="11"/>
        <color theme="1"/>
        <rFont val="Calibri"/>
        <family val="2"/>
        <scheme val="minor"/>
      </rPr>
      <t>Supplier groups (Accounting)</t>
    </r>
    <r>
      <rPr>
        <sz val="11"/>
        <color theme="1"/>
        <rFont val="Calibri"/>
        <family val="2"/>
        <scheme val="minor"/>
      </rPr>
      <t xml:space="preserve">
Does your solution come with a Supplier Groups Module which allows company to perform the following functions?
- setup/edit terms of payment
- setup/edit supplier groups
- setup/edit modes of payment 
- setup/edit prices and discounts for different supplier groups</t>
    </r>
  </si>
  <si>
    <r>
      <rPr>
        <b/>
        <sz val="11"/>
        <color theme="1"/>
        <rFont val="Calibri"/>
        <family val="2"/>
        <scheme val="minor"/>
      </rPr>
      <t>Dashboards and Reports (Accounting)</t>
    </r>
    <r>
      <rPr>
        <sz val="11"/>
        <color theme="1"/>
        <rFont val="Calibri"/>
        <family val="2"/>
        <scheme val="minor"/>
      </rPr>
      <t xml:space="preserve">
Does your solution come with Dashboards and Reports Module which allows company to perform the following functions? 
- apply filters to analyse customer groups
- review outstanding/ageing payables 
- review outstanding/ageing receivables
- create statement of accounts
- create balance sheet 
- review overall budget
- review monthly expenses and revenue 
- present an overview of company's health with these ratios but not limited to the following: operating profit, cash ratio, net cash flow from operating activities, current ratio, gross margin, return on capital, return on sale, gearing ratio, interest cover, interest coverage ratio etc.</t>
    </r>
  </si>
  <si>
    <r>
      <rPr>
        <b/>
        <sz val="11"/>
        <color theme="1"/>
        <rFont val="Calibri"/>
        <family val="2"/>
        <scheme val="minor"/>
      </rPr>
      <t>Inventory Management</t>
    </r>
    <r>
      <rPr>
        <sz val="11"/>
        <color theme="1"/>
        <rFont val="Calibri"/>
        <family val="2"/>
        <scheme val="minor"/>
      </rPr>
      <t xml:space="preserve">
Does your solution come with an Inventory Management Module which enables company to perform the following functions?
- setup/edit inventory product details for different item groups (e.g. dimensions, models)
- setup/ edit various store areas for reference to inventory location (e.g. zones, aisles)
- create inventory journal logs to track movement of inventory items (e.g. date, quantity, cost, reserves, movement, location, staff log)
- create item price/discount groups
- support barcode labelling
- setup/ edit warehouse details (e.g. branches)
</t>
    </r>
  </si>
  <si>
    <r>
      <rPr>
        <b/>
        <sz val="11"/>
        <color theme="1"/>
        <rFont val="Calibri"/>
        <family val="2"/>
        <scheme val="minor"/>
      </rPr>
      <t>Supplier Group (Inventory)</t>
    </r>
    <r>
      <rPr>
        <sz val="11"/>
        <color theme="1"/>
        <rFont val="Calibri"/>
        <family val="2"/>
        <scheme val="minor"/>
      </rPr>
      <t xml:space="preserve">
Does your solution have Supplier Group Module which allows company to perform the following functions?
- setup/edit terms of payment
- setup/edit vendor groups
- setup/edit modes of payment 
- setup/edit prices and discounts for different vendor groups
- setup/ edit supplier contracts (e.g. payment details, quantity) </t>
    </r>
  </si>
  <si>
    <r>
      <rPr>
        <b/>
        <sz val="11"/>
        <color theme="1"/>
        <rFont val="Calibri"/>
        <family val="2"/>
        <scheme val="minor"/>
      </rPr>
      <t>Delivery Module (Applicable to both Inventory and Sales Management system)</t>
    </r>
    <r>
      <rPr>
        <sz val="11"/>
        <color theme="1"/>
        <rFont val="Calibri"/>
        <family val="2"/>
        <scheme val="minor"/>
      </rPr>
      <t xml:space="preserve">
Does your solution come with a Delivery Module which allows company to perform the following functions?
- setup/ edit delivery details (e.g. date, customer, mode of transport, shipping and receiving point details, duration of journey)
- setup/ edit terms of delivery 
- setup/ edit carrier details
- track goods receipt and issues </t>
    </r>
  </si>
  <si>
    <r>
      <rPr>
        <b/>
        <sz val="11"/>
        <color theme="1"/>
        <rFont val="Calibri"/>
        <family val="2"/>
        <scheme val="minor"/>
      </rPr>
      <t>Dashboard and Reports (Inventory)</t>
    </r>
    <r>
      <rPr>
        <sz val="11"/>
        <color theme="1"/>
        <rFont val="Calibri"/>
        <family val="2"/>
        <scheme val="minor"/>
      </rPr>
      <t xml:space="preserve">
Does your Inventory Management solution come with a Dashboard and Reports Module which enables company to perform the following functions? 
- track overall inventory levels in warehouse(s) 
- track delivery status by products/customers (e.g., outstanding shipments)
- generate inventory turns by finished goods, raw materials, WIP and parts/product
- generate inventory aging by days, storage location, product type
- generate inventory valuation by product, storage location
- generate projected excess inventory 
- generate projected shortages by product
- generate revenue at risk due to shortages
- generate inventory incoming vs outgoing (by product, date and overall)</t>
    </r>
  </si>
  <si>
    <t xml:space="preserve">Mandatory </t>
  </si>
  <si>
    <r>
      <t xml:space="preserve">Sales/Delivery Order </t>
    </r>
    <r>
      <rPr>
        <sz val="11"/>
        <rFont val="Calibri"/>
        <family val="2"/>
        <scheme val="minor"/>
      </rPr>
      <t xml:space="preserve">
Does your solution come with a Sales/Delivery Module which allows company to perform the following functions? 
- setup/edit sales form (sales origin, delivery details, customer details, item list, account manager, payment details)
- setup/ edit delivery order form based on delivery module details
- setup/ edit customer payment </t>
    </r>
  </si>
  <si>
    <r>
      <t xml:space="preserve">Dashboards and Reports (Sales)
</t>
    </r>
    <r>
      <rPr>
        <sz val="11"/>
        <rFont val="Calibri"/>
        <family val="2"/>
        <scheme val="minor"/>
      </rPr>
      <t>Does your solution come with Dashboards and Reports Module that enables company to perform the following functions? 
- monitor sales transactions &amp; forecasts
- setup/ edit sales contracts with customers based on prices and discounts of different customer groups
- setup/ edit sales return function (e.g. warehouse, location, customer, product details, remarks)
- generate customer listing by sales
- generate sales cycle analytics 
- conduct sales tracking (to analyse sales pipeline, by product category)</t>
    </r>
  </si>
  <si>
    <r>
      <rPr>
        <b/>
        <sz val="11"/>
        <rFont val="Calibri"/>
        <family val="2"/>
        <scheme val="minor"/>
      </rPr>
      <t>Integration</t>
    </r>
    <r>
      <rPr>
        <sz val="11"/>
        <rFont val="Calibri"/>
        <family val="2"/>
        <scheme val="minor"/>
      </rPr>
      <t xml:space="preserve">
Are the Accounting Management function, Inventory Management function and Sales Management function tightly integrated? E.g. Inventory and Accounting vendor groups are the same, Forecasting (Inventory) data should be linked to Financial reports (Accounting), Inventory Management (Inventory) should be linked to Sales/Delivery order (Sales).              
</t>
    </r>
  </si>
  <si>
    <t xml:space="preserve">Please submit a document containing screenshots of the IRAS listing, named "IRAS ASR Supporting.pdf", as part of your submission.
Do not continue with the submission until your solution is listed in IRAS ASR+ Listing.
</t>
  </si>
  <si>
    <r>
      <rPr>
        <b/>
        <sz val="11"/>
        <color theme="1"/>
        <rFont val="Calibri"/>
        <family val="2"/>
        <scheme val="minor"/>
      </rPr>
      <t xml:space="preserve">Solution Category: </t>
    </r>
    <r>
      <rPr>
        <sz val="11"/>
        <color theme="1"/>
        <rFont val="Calibri"/>
        <family val="2"/>
        <scheme val="minor"/>
      </rPr>
      <t xml:space="preserve">Fleet Management System
</t>
    </r>
    <r>
      <rPr>
        <b/>
        <sz val="11"/>
        <color theme="1"/>
        <rFont val="Calibri"/>
        <family val="2"/>
        <scheme val="minor"/>
      </rPr>
      <t>Solution Category Description:</t>
    </r>
    <r>
      <rPr>
        <sz val="11"/>
        <color theme="1"/>
        <rFont val="Calibri"/>
        <family val="2"/>
        <scheme val="minor"/>
      </rPr>
      <t xml:space="preserve"> Telematics and GPS tracking technology that provides the company a complete overview of its fleet’s real-time location and operating condition.</t>
    </r>
  </si>
  <si>
    <t>Does your solution include telematics and GPS tracking technology which provides the company a complete overview of its fleet’s real-time location and operating condition?</t>
  </si>
  <si>
    <t>Does your solution allow companies to tailor the fleet journey, manage cost control, improve fleet utilization and improve productivity?</t>
  </si>
  <si>
    <t>Does your solution automate route planning and optimisation based on data collected?</t>
  </si>
  <si>
    <t>Does your solution provide data gathering and analysis on the following: 
- Mileage and fuel consumption
- Vehicle maintenance and servicing tasks</t>
  </si>
  <si>
    <r>
      <rPr>
        <b/>
        <sz val="11"/>
        <color theme="1"/>
        <rFont val="Calibri"/>
        <family val="2"/>
        <scheme val="minor"/>
      </rPr>
      <t xml:space="preserve">Solution Category: </t>
    </r>
    <r>
      <rPr>
        <sz val="11"/>
        <color theme="1"/>
        <rFont val="Calibri"/>
        <family val="2"/>
        <scheme val="minor"/>
      </rPr>
      <t xml:space="preserve">Fleet Safety Management System
</t>
    </r>
    <r>
      <rPr>
        <b/>
        <sz val="11"/>
        <color theme="1"/>
        <rFont val="Calibri"/>
        <family val="2"/>
        <scheme val="minor"/>
      </rPr>
      <t>Solution Category Description:</t>
    </r>
    <r>
      <rPr>
        <sz val="11"/>
        <color theme="1"/>
        <rFont val="Calibri"/>
        <family val="2"/>
        <scheme val="minor"/>
      </rPr>
      <t xml:space="preserve"> Offers at least one of Driver Status Monitoring system, Blind Spot detection system and Advanced Driver Assistance System.</t>
    </r>
  </si>
  <si>
    <r>
      <t xml:space="preserve">Does your solution offer </t>
    </r>
    <r>
      <rPr>
        <u/>
        <sz val="11"/>
        <color theme="1"/>
        <rFont val="Calibri"/>
        <family val="2"/>
        <scheme val="minor"/>
      </rPr>
      <t>at least one</t>
    </r>
    <r>
      <rPr>
        <sz val="11"/>
        <color theme="1"/>
        <rFont val="Calibri"/>
        <family val="2"/>
        <scheme val="minor"/>
      </rPr>
      <t xml:space="preserve"> of the following features ?
i) Driver Status Monitoring System (DSMS) to detect and alert the driver of fatigue events such as closing of eyes and distractions such as making phone calls
ii)  Advanced Driver Assistance System (ADAS) including forward collision warning, lane departure warning and pedestrian / cyclist collision warning to alert the driver of potential collisions. 
iii) Blind Spot Detection System to improve situational awareness and alert the driver of pedestrian, cyclist or motorcyclist, or worker in the vehicle’s blind spot. </t>
    </r>
  </si>
  <si>
    <t>Does your solution allow Driver behaviour monitoring to uncover poor driving habit such as harsh braking and acceleration, harsh cornering,  tailgating and speeding ?</t>
  </si>
  <si>
    <t>Does your solution offer Indoor Analogue Camera to capture the activity in vehicle cabin ?</t>
  </si>
  <si>
    <t>Does your solution provide fleet security features such as remote locking?</t>
  </si>
  <si>
    <r>
      <rPr>
        <b/>
        <sz val="11"/>
        <color theme="1"/>
        <rFont val="Calibri"/>
        <family val="2"/>
        <scheme val="minor"/>
      </rPr>
      <t>Solution Category:</t>
    </r>
    <r>
      <rPr>
        <sz val="11"/>
        <color theme="1"/>
        <rFont val="Calibri"/>
        <family val="2"/>
        <scheme val="minor"/>
      </rPr>
      <t xml:space="preserve"> Digital Marketing Packages
</t>
    </r>
    <r>
      <rPr>
        <b/>
        <sz val="11"/>
        <color theme="1"/>
        <rFont val="Calibri"/>
        <family val="2"/>
        <scheme val="minor"/>
      </rPr>
      <t>Solution Category Description:</t>
    </r>
    <r>
      <rPr>
        <sz val="11"/>
        <color theme="1"/>
        <rFont val="Calibri"/>
        <family val="2"/>
        <scheme val="minor"/>
      </rPr>
      <t xml:space="preserve"> Offers a company the ability to onboard digital marketing packages such as Search Engine Optimisation (SEO), Search Engine Marketing (SEM), Social Media Marketing (SMA) to improve revenue, branding and etc.</t>
    </r>
  </si>
  <si>
    <r>
      <rPr>
        <b/>
        <sz val="11"/>
        <rFont val="Calibri"/>
        <family val="2"/>
        <scheme val="minor"/>
      </rPr>
      <t xml:space="preserve">Do you meet the minimum track records required?
</t>
    </r>
    <r>
      <rPr>
        <sz val="11"/>
        <rFont val="Calibri"/>
        <family val="2"/>
        <scheme val="minor"/>
      </rPr>
      <t xml:space="preserve">Have you completed </t>
    </r>
    <r>
      <rPr>
        <b/>
        <u/>
        <sz val="11"/>
        <rFont val="Calibri"/>
        <family val="2"/>
        <scheme val="minor"/>
      </rPr>
      <t>at least 10 digital marketing projects in the past year</t>
    </r>
    <r>
      <rPr>
        <sz val="11"/>
        <rFont val="Calibri"/>
        <family val="2"/>
        <scheme val="minor"/>
      </rPr>
      <t xml:space="preserve"> where the scope of work is at least 3 months per project and include digital marketing services such as SEO, SEM, SMA, SMM? </t>
    </r>
  </si>
  <si>
    <r>
      <t>If you answer yes, please submit the 10 project list in this format and name the file "</t>
    </r>
    <r>
      <rPr>
        <i/>
        <sz val="11"/>
        <color theme="1"/>
        <rFont val="Calibri"/>
        <family val="2"/>
        <scheme val="minor"/>
      </rPr>
      <t>Track Record.xlsx</t>
    </r>
    <r>
      <rPr>
        <sz val="11"/>
        <color theme="1"/>
        <rFont val="Calibri"/>
        <family val="2"/>
        <scheme val="minor"/>
      </rPr>
      <t xml:space="preserve">": 
</t>
    </r>
    <r>
      <rPr>
        <b/>
        <sz val="11"/>
        <color theme="1"/>
        <rFont val="Calibri"/>
        <family val="2"/>
        <scheme val="minor"/>
      </rPr>
      <t xml:space="preserve">Final Invoice Date   Project Duration   Customer Name   Project Value    Services Rendered
</t>
    </r>
    <r>
      <rPr>
        <sz val="11"/>
        <color theme="1"/>
        <rFont val="Calibri"/>
        <family val="2"/>
        <scheme val="minor"/>
      </rPr>
      <t xml:space="preserve">otherwise, please do not proceed to the next question. </t>
    </r>
  </si>
  <si>
    <r>
      <rPr>
        <b/>
        <sz val="11"/>
        <color theme="1"/>
        <rFont val="Calibri"/>
        <family val="2"/>
        <scheme val="minor"/>
      </rPr>
      <t xml:space="preserve">Digital Marketing Needs Analysis
</t>
    </r>
    <r>
      <rPr>
        <sz val="11"/>
        <color theme="1"/>
        <rFont val="Calibri"/>
        <family val="2"/>
        <scheme val="minor"/>
      </rPr>
      <t xml:space="preserve">Does your service include a robust methodology for the assessment of SME’s current state of digital presence, business needs and digital assets in consultation with the SME?
Note: 
[1] Ideally this solution is targeted at SMEs new to digital marketing and intend to market their products/services better online
[2] Vendor is </t>
    </r>
    <r>
      <rPr>
        <u/>
        <sz val="11"/>
        <color theme="1"/>
        <rFont val="Calibri"/>
        <family val="2"/>
        <scheme val="minor"/>
      </rPr>
      <t>not required to fill up</t>
    </r>
    <r>
      <rPr>
        <sz val="11"/>
        <color theme="1"/>
        <rFont val="Calibri"/>
        <family val="2"/>
        <scheme val="minor"/>
      </rPr>
      <t xml:space="preserve"> these work sheets (</t>
    </r>
    <r>
      <rPr>
        <i/>
        <sz val="11"/>
        <color theme="1"/>
        <rFont val="Calibri"/>
        <family val="2"/>
        <scheme val="minor"/>
      </rPr>
      <t>Cyber Security, Personal Data Protection, Data Analytics, Internet of Things</t>
    </r>
    <r>
      <rPr>
        <sz val="11"/>
        <color theme="1"/>
        <rFont val="Calibri"/>
        <family val="2"/>
        <scheme val="minor"/>
      </rPr>
      <t>) if not applicable
[3] Vendor can submit all the additional documents under "Other supporting documents"</t>
    </r>
  </si>
  <si>
    <t xml:space="preserve">Please describe how your solution can meet this requirement 
•	Provide documentation to showcase the methodology or plan for needs analysis and current state assessment
•	Include number of man-hours/number of staff committed per SME for the whole project, supported by past case studies
*Actual needs analysis to be submitted in the final Project Report. Do note that the documents submitted are to be vendors’ benchmark for quality.
Files to be submitted instead of writing the content in this comment box:
1)  14.1 Digital Marketing Needs Analysis Methodology
--- this document should contain a methodology of needs analysis
--- it should also briefly explain in details the different steps/stages in the methodology, demonstrating the assessment of SME’s business needs and current state of digital presence and digital assets 
2)  14.1 Digital Marketing Needs Analysis - Portfolio
---- this document should be a real portfolio and a document that the customer will receive
---- it should include assessment of SME’s business needs and current state of digital presence and digital assets
</t>
  </si>
  <si>
    <r>
      <rPr>
        <b/>
        <sz val="11"/>
        <color theme="1"/>
        <rFont val="Calibri"/>
        <family val="2"/>
        <scheme val="minor"/>
      </rPr>
      <t>Digital Marketing Strategy Development</t>
    </r>
    <r>
      <rPr>
        <sz val="11"/>
        <color theme="1"/>
        <rFont val="Calibri"/>
        <family val="2"/>
        <scheme val="minor"/>
      </rPr>
      <t xml:space="preserve">
a) 	Does your package facilitate the creation of a digital marketing strategy/roadmap that will help generate leads/brand awareness online? 
Key components of the strategy should include:
o        Objectives 
o        KPIs
o        Target audience
o        Budget
o        Proposed brand angle/positioning
o        Creation of digital assets
o        Client engagement framework
b) 	Does your strategy include these items below?
            o  	Digital marketing strategy should include a </t>
    </r>
    <r>
      <rPr>
        <b/>
        <sz val="11"/>
        <color theme="1"/>
        <rFont val="Calibri"/>
        <family val="2"/>
        <scheme val="minor"/>
      </rPr>
      <t>client engagement framework</t>
    </r>
    <r>
      <rPr>
        <sz val="11"/>
        <color theme="1"/>
        <rFont val="Calibri"/>
        <family val="2"/>
        <scheme val="minor"/>
      </rPr>
      <t xml:space="preserve"> that  covers close discussion and consultation with SME, allowing SME to understand basic digital marketing concepts through the process
            o  	Strategy should include a </t>
    </r>
    <r>
      <rPr>
        <b/>
        <sz val="11"/>
        <color theme="1"/>
        <rFont val="Calibri"/>
        <family val="2"/>
        <scheme val="minor"/>
      </rPr>
      <t>client engagement plan</t>
    </r>
    <r>
      <rPr>
        <sz val="11"/>
        <color theme="1"/>
        <rFont val="Calibri"/>
        <family val="2"/>
        <scheme val="minor"/>
      </rPr>
      <t xml:space="preserve"> that outlines expected lead times, monthly capacity, key milestones, expected client involvement. Eg. Project plan.
           o  	Strategy should include </t>
    </r>
    <r>
      <rPr>
        <b/>
        <sz val="11"/>
        <color theme="1"/>
        <rFont val="Calibri"/>
        <family val="2"/>
        <scheme val="minor"/>
      </rPr>
      <t>conflict resolution framework</t>
    </r>
    <r>
      <rPr>
        <sz val="11"/>
        <color theme="1"/>
        <rFont val="Calibri"/>
        <family val="2"/>
        <scheme val="minor"/>
      </rPr>
      <t xml:space="preserve"> to manage and resolve potential conflicts, and improve client satisfaction</t>
    </r>
  </si>
  <si>
    <t>Please describe how your solution can meet this requirement 
•	Provide documentation to showcase the methodology or plan for the development of the digital marketing strategy.
•	Provide a client engagement framework that outlines regular client engagement and conflict management.
•	Objectives, KPIs (KPIs based on ROAS or equivalent proxies to determine ROI), Target audience, Budget, Proposed brand angle/positioning, Creation of digital assets, Client engagement framework (discussion with SME, expected timeline and client involvement etc)
*Actual digital marketing strategy report for SMEs to be submitted in the final Project Report. Do note that the documents submitted are to be vendors’ benchmark for quality.
Files to be submitted instead of writing the content in this comment box:
1)  14.2 Digital Marketing Strategy Development
--- this document should contain a methodology of strategy development, client engagement framework, client engagement plan, and conflict resolution framework
--- it should also briefly explain in details the different steps/stages in the methodology, demonstrating the  key digital marketing strategy components and supporting examples from past portfolios.
Client engagement plan - apart from the detail explanation,  to also submit a real project plan of past portfolio
Conflict resolution framework - apart from the detail explanation, to submit a customer fronting document where customer is aware of the contact number, designation, name of the management personels for issues escalation. 
2)  14.2 Digital Marketing Strategy Development - Portfolio
---- this document should be a real portfolio and a document that the customer will receive
---- it should include the components mentioned in  14.2 Digital Marketing Strategy Development</t>
  </si>
  <si>
    <r>
      <rPr>
        <b/>
        <sz val="11"/>
        <color theme="1"/>
        <rFont val="Calibri"/>
        <family val="2"/>
        <scheme val="minor"/>
      </rPr>
      <t>Digital Marketing Campaigns</t>
    </r>
    <r>
      <rPr>
        <sz val="11"/>
        <color theme="1"/>
        <rFont val="Calibri"/>
        <family val="2"/>
        <scheme val="minor"/>
      </rPr>
      <t xml:space="preserve">
a)  	Does your package include the execution of </t>
    </r>
    <r>
      <rPr>
        <b/>
        <u/>
        <sz val="11"/>
        <color theme="1"/>
        <rFont val="Calibri"/>
        <family val="2"/>
        <scheme val="minor"/>
      </rPr>
      <t xml:space="preserve">at least 2 </t>
    </r>
    <r>
      <rPr>
        <sz val="11"/>
        <color theme="1"/>
        <rFont val="Calibri"/>
        <family val="2"/>
        <scheme val="minor"/>
      </rPr>
      <t xml:space="preserve">digital marketing campaigns? Examples of possible digital marketing campaign include and not limited to:
            o  Social media campaigns (e.g. Facebook, Instagram Ads)
            o  Search Engine Optimisation (SEO), Search Engine Marketing (SEM)
             o In-platform campaigns, Ad campaigns, Livestream
b)  	Does your digital marketing campaign commit to certain </t>
    </r>
    <r>
      <rPr>
        <b/>
        <sz val="11"/>
        <color theme="1"/>
        <rFont val="Calibri"/>
        <family val="2"/>
        <scheme val="minor"/>
      </rPr>
      <t>KPI/ROI?</t>
    </r>
    <r>
      <rPr>
        <sz val="11"/>
        <color theme="1"/>
        <rFont val="Calibri"/>
        <family val="2"/>
        <scheme val="minor"/>
      </rPr>
      <t xml:space="preserve"> Examples of KPI/ROI include:
            o ROAS (sales revenue), Number of leads generated, Impressions, and engagements
c)  	Does your package include the utilisation of analytics tools, software and platform for campaign performance tracking and optimization? Examples include:
           o Google analytics and relevant plugins, Facebook analytics
</t>
    </r>
    <r>
      <rPr>
        <b/>
        <sz val="11"/>
        <color theme="1"/>
        <rFont val="Calibri"/>
        <family val="2"/>
        <scheme val="minor"/>
      </rPr>
      <t xml:space="preserve">Note: The following items should be </t>
    </r>
    <r>
      <rPr>
        <b/>
        <u/>
        <sz val="11"/>
        <color theme="1"/>
        <rFont val="Calibri"/>
        <family val="2"/>
        <scheme val="minor"/>
      </rPr>
      <t>excluded</t>
    </r>
    <r>
      <rPr>
        <b/>
        <sz val="11"/>
        <color theme="1"/>
        <rFont val="Calibri"/>
        <family val="2"/>
        <scheme val="minor"/>
      </rPr>
      <t xml:space="preserve"> from the package and vendors should </t>
    </r>
    <r>
      <rPr>
        <b/>
        <u/>
        <sz val="11"/>
        <color theme="1"/>
        <rFont val="Calibri"/>
        <family val="2"/>
        <scheme val="minor"/>
      </rPr>
      <t>not advertise or market</t>
    </r>
    <r>
      <rPr>
        <b/>
        <sz val="11"/>
        <color theme="1"/>
        <rFont val="Calibri"/>
        <family val="2"/>
        <scheme val="minor"/>
      </rPr>
      <t xml:space="preserve"> any non-supportable items for free. 
</t>
    </r>
    <r>
      <rPr>
        <sz val="11"/>
        <color theme="1"/>
        <rFont val="Calibri"/>
        <family val="2"/>
        <scheme val="minor"/>
      </rPr>
      <t>-       Advertising cost e.g. ppc, ad buy on online or offline platforms, buying likes, influencer fees, including management fee of ad buy*
-       Outbound marketing costs e.g. outsourced telemarketing services, email subscriptions, purchase of marketing database
-       Third-party website hosting, maintenance, SSL costs
-       Purchase of hardware e.g. for livestreaming
-       Third-party training courses
*Advertising is part of the package, but its related costs are not supportable by the grant and shall be borne by SME</t>
    </r>
  </si>
  <si>
    <t>Please provide a detailed write up of the services rendered for campaign execution 
•	Provide proposal for digital marketing campaign packages with agency’s target ROAS (or equivalent proxies to demonstrate ROI). The packages can be specific to SME target segment/industries and should be supported by samples of past work. The packages should also indicate clear timelines.
•	Digital marketing packages should include creation of digital assets with detailed breakdown of each unit of item
•	Demonstration of past KPI achieved such as ROAS (or equivalent) with supporting examples from past portfolios
•	Please use this Excel file to submit your packages. You may create up to 5 packages.
Please provide a  campaign report* with the key components below with supporting examples from past portfolios
•	Campaign details
•	Campaign outcomes based on objectives and KPIs 
•	Review and recommendations based on analysis of campaign data. Methodology or plan to facilitate the review process should be outlined below in 14.4
Please provide samples of documents that can verify work done. Examples include:
•	Verifiable proof of campaign (ad-spend invoice number, live link to or screenshot of campaign, unique company identifier, campaign period/duration)
•	Screenshot of tracked metrics and source of data e.g. on FB analytics or Google analytics)
*Actual campaign report for SMEs and verification of work done to be submitted in the final Project Report. Do note that the documents submitted are to be vendors’ benchmark for quality.
Please submit your packages in a separate document named as  14.3 Annex 3.xls and provide your detailed writeup in this document instead of this comment box.</t>
  </si>
  <si>
    <r>
      <rPr>
        <b/>
        <sz val="11"/>
        <color theme="1"/>
        <rFont val="Calibri"/>
        <family val="2"/>
        <scheme val="minor"/>
      </rPr>
      <t xml:space="preserve">Review and recommendation </t>
    </r>
    <r>
      <rPr>
        <sz val="11"/>
        <color theme="1"/>
        <rFont val="Calibri"/>
        <family val="2"/>
        <scheme val="minor"/>
      </rPr>
      <t xml:space="preserve">
a)	 Does your package include review of digital marketing strategy and campaign performance results, with a plan for improvement? 
b)	 Does your package utilize data analytics to provide recommendations to improve SME’s online presence or sales?
o	  SME should be involved in the review of campaign data and understand how data is used to inform business decisions
c)	 Will your package facilitate the handover of digital assets and strategy documents?
o	  Vendor should assist to handover Ad accounts to SMEs upon project completion </t>
    </r>
  </si>
  <si>
    <t>Please describe how your solution can meet this requirement.
•	Provide documentation to showcase the methodology or plan to facilitate the review and recommendation process
•	Provide documentation to showcase the plan for handover, and include a checklist of items(with customer sign off) to be transferred to the SME
Review and recommendation component to be submitted as part of the campaign report (as outlined in 14.3). Do note that the documents submitted are to be vendors’ benchmark for quality.
Please name your document 14.4 Review and Recommendation and provide your detailed writeup in this document instead of this comment box.</t>
  </si>
  <si>
    <r>
      <rPr>
        <b/>
        <sz val="11"/>
        <color theme="1"/>
        <rFont val="Calibri"/>
        <family val="2"/>
        <scheme val="minor"/>
      </rPr>
      <t>Digital Assets Creation</t>
    </r>
    <r>
      <rPr>
        <sz val="11"/>
        <color theme="1"/>
        <rFont val="Calibri"/>
        <family val="2"/>
        <scheme val="minor"/>
      </rPr>
      <t xml:space="preserve">
-	Does your package include creation of necessary digital assets? 
           o	Examples of digital assets include banners, content posts, photographs and videos. </t>
    </r>
  </si>
  <si>
    <t>Please describe how your solution can meet this requirement.
•	Provide sample digital content to be created based on past portfolio
Digital assets should be handed over to the SME and submitted for verification at claims. Do note that the documents submitted are to be vendors’ benchmark for quality.
Please name your document 14.5 Digital Assets Creation</t>
  </si>
  <si>
    <r>
      <rPr>
        <b/>
        <sz val="11"/>
        <color theme="1"/>
        <rFont val="Calibri"/>
        <family val="2"/>
        <scheme val="minor"/>
      </rPr>
      <t>Development and integration of leads management processes with existing business processes</t>
    </r>
    <r>
      <rPr>
        <sz val="11"/>
        <color theme="1"/>
        <rFont val="Calibri"/>
        <family val="2"/>
        <scheme val="minor"/>
      </rPr>
      <t xml:space="preserve">
a) 	Does your package include development of processes to improve SME’s conversion of leads generated from their online channels?
b) 	Does your package provide recommendations and training on best practices in leads management?
</t>
    </r>
    <r>
      <rPr>
        <b/>
        <sz val="11"/>
        <color theme="1"/>
        <rFont val="Calibri"/>
        <family val="2"/>
        <scheme val="minor"/>
      </rPr>
      <t>Note: Third party training cannot be packaged into Annex 3 packages.</t>
    </r>
  </si>
  <si>
    <r>
      <t xml:space="preserve">If you selected Yes, please describe how your solution can meet this requirement
•	Provide documentation to showcase the methodology or plan to facilitate the development of suitable leads management process, supported by examples from past case studies
•	Provide documentation to outline process of handover/integration including a training document or guide for the SME
•	Collate the documents and name this file as </t>
    </r>
    <r>
      <rPr>
        <b/>
        <sz val="11"/>
        <color theme="1"/>
        <rFont val="Calibri"/>
        <family val="2"/>
        <scheme val="minor"/>
      </rPr>
      <t>LeadsMgmtProcess.PDF</t>
    </r>
    <r>
      <rPr>
        <sz val="11"/>
        <color theme="1"/>
        <rFont val="Calibri"/>
        <family val="2"/>
        <scheme val="minor"/>
      </rPr>
      <t xml:space="preserve">
Actual report of work done for leads management processes as well as training documents to be submitted in the final project report. Do note that the documents submitted are to be vendors’ benchmark for quality.</t>
    </r>
  </si>
  <si>
    <r>
      <rPr>
        <b/>
        <sz val="11"/>
        <color theme="1"/>
        <rFont val="Calibri"/>
        <family val="2"/>
        <scheme val="minor"/>
      </rPr>
      <t>Does your package solution cater to a specific SME segment?</t>
    </r>
    <r>
      <rPr>
        <sz val="11"/>
        <color theme="1"/>
        <rFont val="Calibri"/>
        <family val="2"/>
        <scheme val="minor"/>
      </rPr>
      <t xml:space="preserve">
- Examples of SME segmentation include: by industry, size, needs, B2B/B2C, digital maturity etc.
- Does your package solution meet the specific needs of the particular SME segment? </t>
    </r>
  </si>
  <si>
    <r>
      <t xml:space="preserve">If you selected Yes, please describe how your solution can meet this requirement
•	Illustrate which of the proposed packages are intended for the specific SME segment, with details on the specific needs of the particular SME segment. Proposed packages should be supported samples of past work
•	Provide agency’s target ROI (e.g. ROAS or equivalent proxies), supported by past portfolio, and indicate metrics to be tracked
•	Collate the documents and name this file as </t>
    </r>
    <r>
      <rPr>
        <b/>
        <sz val="11"/>
        <color theme="1"/>
        <rFont val="Calibri"/>
        <family val="2"/>
        <scheme val="minor"/>
      </rPr>
      <t>SpecificSMESegment.PDF</t>
    </r>
  </si>
  <si>
    <r>
      <rPr>
        <b/>
        <sz val="11"/>
        <color theme="1"/>
        <rFont val="Calibri"/>
        <family val="2"/>
        <scheme val="minor"/>
      </rPr>
      <t xml:space="preserve">Solution Category:  </t>
    </r>
    <r>
      <rPr>
        <sz val="11"/>
        <color theme="1"/>
        <rFont val="Calibri"/>
        <family val="2"/>
        <scheme val="minor"/>
      </rPr>
      <t xml:space="preserve">Document Management and Mobile Access System
</t>
    </r>
    <r>
      <rPr>
        <b/>
        <sz val="11"/>
        <color theme="1"/>
        <rFont val="Calibri"/>
        <family val="2"/>
        <scheme val="minor"/>
      </rPr>
      <t>Solution Category Description:</t>
    </r>
    <r>
      <rPr>
        <sz val="11"/>
        <color theme="1"/>
        <rFont val="Calibri"/>
        <family val="2"/>
        <scheme val="minor"/>
      </rPr>
      <t xml:space="preserve"> Ability to synchronize digital documents across multiple sites, create user permissions, provide search, audit trail and data backup capabilities.</t>
    </r>
  </si>
  <si>
    <t xml:space="preserve">Can your solution allow for cloud based, mobile based and/or web-based usage?  
Note:
[1] A document management system is a system used to receive, track, manage and store documents and reduce paper with features defined in the below requirements.
[2] The funding support for this category is only for the functions stated int he below requirements.
[3] For avoidance of doubt, solutions such as document repository, document signing, document creation, data backup, cyber security solutions and/or solutions bundled with other functions not defined in the below requirements are not eligible
[4] Hardware support is not eligible for this solution category.
[5] The solution must capabilities to process all forms of documents from multiple sources for the entire business. For example, the solution must manage documents from finance, HR, sales, marketing, logistics, operations and all other departments in a company. </t>
  </si>
  <si>
    <t xml:space="preserve">Does your solution enable the company to perform the following functions?
- Synchronise digital documents across multiple sites
- capture documents from multiple sources (i.e. Scan, capture and digitize from paper files, Emails and attachments, External applications like CRM or ERP and etc)
- Have the ability to create users’ permission and authorisation to restrict the level of data access to selected personnel. Access rights should be granted on a document-basis and not on a generic user-basis. 
- Provide for search engine function (i.e. Search by text in document, file name, file format, indexing number, user etc)
- Provide for audit trail to track the changes made to a document (i.e. track user that made the change(s), the change(s) made (e.g. deletion, rename, edited document, etc); timestamp, etc)
- Provide for local data backup for disaster recovery
- Provide for version control for retrieval (i.e.  min 5 versions, or min 30 of days recovery period)
- Grants access to all employees for mobile based, web-based and cloud based usage. 
- Allow for collaboration and file-sharing </t>
  </si>
  <si>
    <t>Does your solution come with AI features, such as: 
- Automate document classification and processing
- Data extraction and document clustering
- Others, please specify</t>
  </si>
  <si>
    <t>Does your solution come with OCR functionalities, such as: 
- OCR content search within the document
- OCR content search in search function
- Others, please specify</t>
  </si>
  <si>
    <t>Is your solution compliant to security and policy regulations regarding documents and records? Please briefly elaborate the security measures implemented to ensure the security and confidentiality of the document stored in your solution.</t>
  </si>
  <si>
    <r>
      <rPr>
        <b/>
        <sz val="11"/>
        <color theme="1"/>
        <rFont val="Calibri"/>
        <family val="2"/>
        <scheme val="minor"/>
      </rPr>
      <t xml:space="preserve">Solution Category: </t>
    </r>
    <r>
      <rPr>
        <sz val="11"/>
        <color theme="1"/>
        <rFont val="Calibri"/>
        <family val="2"/>
        <scheme val="minor"/>
      </rPr>
      <t xml:space="preserve">Multichannel E-commerce Software (MES)
</t>
    </r>
    <r>
      <rPr>
        <b/>
        <sz val="11"/>
        <color theme="1"/>
        <rFont val="Calibri"/>
        <family val="2"/>
        <scheme val="minor"/>
      </rPr>
      <t>Solution Category Description:</t>
    </r>
    <r>
      <rPr>
        <sz val="11"/>
        <color theme="1"/>
        <rFont val="Calibri"/>
        <family val="2"/>
        <scheme val="minor"/>
      </rPr>
      <t xml:space="preserve"> Multichannel E-commerce Software (MES) is a software solution that facilitates sales, order, and inventory management for merchants by allowing them to manage multiple e-commerce channels in real-time or near real-time through a single interface. It integrates with various e-commerce channels, including marketplaces and webstores, enabling businesses to manage multiple e-stores simultaneously. MES makes it easy for businesses to manage their listings and orders, and keep their inventories in sync across different channels. Additionally, the software provides a reporting dashboard that offers valuable insights into sales and inventory. 
</t>
    </r>
    <r>
      <rPr>
        <b/>
        <sz val="11"/>
        <color theme="1"/>
        <rFont val="Calibri"/>
        <family val="2"/>
        <scheme val="minor"/>
      </rPr>
      <t>Note</t>
    </r>
    <r>
      <rPr>
        <sz val="11"/>
        <color theme="1"/>
        <rFont val="Calibri"/>
        <family val="2"/>
        <scheme val="minor"/>
      </rPr>
      <t>: Customisation and customised integration are not supported.</t>
    </r>
  </si>
  <si>
    <r>
      <rPr>
        <b/>
        <sz val="11"/>
        <color rgb="FF000000"/>
        <rFont val="Calibri"/>
        <family val="2"/>
        <scheme val="minor"/>
      </rPr>
      <t>Accessibility</t>
    </r>
    <r>
      <rPr>
        <sz val="11"/>
        <color rgb="FF000000"/>
        <rFont val="Calibri"/>
        <family val="2"/>
        <scheme val="minor"/>
      </rPr>
      <t xml:space="preserve">
Does your solution allow for cloud-based, mobile-based, and/or web-based usage? </t>
    </r>
  </si>
  <si>
    <r>
      <rPr>
        <b/>
        <sz val="11"/>
        <color rgb="FF000000"/>
        <rFont val="Calibri"/>
        <family val="2"/>
        <scheme val="minor"/>
      </rPr>
      <t xml:space="preserve">Multichannel integration
</t>
    </r>
    <r>
      <rPr>
        <sz val="11"/>
        <color rgb="FF000000"/>
        <rFont val="Calibri"/>
        <family val="2"/>
        <scheme val="minor"/>
      </rPr>
      <t xml:space="preserve">Can the solution integrate to multiple channels (minimally 2 channels), such as marketplaces (e.g. Amazon, Shopee, Lazada, etc.) and webstores (brand.com) and allow for management in a single dashboard , including inventory management and order processing?
</t>
    </r>
    <r>
      <rPr>
        <b/>
        <sz val="11"/>
        <color rgb="FF000000"/>
        <rFont val="Calibri"/>
        <family val="2"/>
        <scheme val="minor"/>
      </rPr>
      <t>Note</t>
    </r>
    <r>
      <rPr>
        <sz val="11"/>
        <color rgb="FF000000"/>
        <rFont val="Calibri"/>
        <family val="2"/>
        <scheme val="minor"/>
      </rPr>
      <t>: Please specify in the comments section the number and names of e-commerce platforms that the solution has already been integrated with.</t>
    </r>
  </si>
  <si>
    <r>
      <rPr>
        <b/>
        <sz val="11"/>
        <color rgb="FF000000"/>
        <rFont val="Calibri"/>
        <family val="2"/>
        <scheme val="minor"/>
      </rPr>
      <t>Real-time / near real-time</t>
    </r>
    <r>
      <rPr>
        <sz val="11"/>
        <color rgb="FF000000"/>
        <rFont val="Calibri"/>
        <family val="2"/>
        <scheme val="minor"/>
      </rPr>
      <t xml:space="preserve">
Does the solution allow real-time or near real-time management of sales, orders, and inventory through a single interface?</t>
    </r>
  </si>
  <si>
    <r>
      <rPr>
        <b/>
        <sz val="11"/>
        <color rgb="FF000000"/>
        <rFont val="Calibri"/>
        <family val="2"/>
        <scheme val="minor"/>
      </rPr>
      <t>Listing and catalog management</t>
    </r>
    <r>
      <rPr>
        <sz val="11"/>
        <color rgb="FF000000"/>
        <rFont val="Calibri"/>
        <family val="2"/>
        <scheme val="minor"/>
      </rPr>
      <t xml:space="preserve">
Can the solution allow for the creation and modification of product listings (e.g. product details like price, product description, product variations, product images) across channels, and enable the uploading of multiple product listings at once while adhering to each channel's specific requirements? </t>
    </r>
  </si>
  <si>
    <r>
      <rPr>
        <b/>
        <sz val="11"/>
        <color rgb="FF000000"/>
        <rFont val="Calibri"/>
        <family val="2"/>
        <scheme val="minor"/>
      </rPr>
      <t>Data</t>
    </r>
    <r>
      <rPr>
        <sz val="11"/>
        <color rgb="FF000000"/>
        <rFont val="Calibri"/>
        <family val="2"/>
        <scheme val="minor"/>
      </rPr>
      <t xml:space="preserve">
Can the solution fetch data such as product listings, order details, and delivery status from the enterprise's accounts on their existing e-commerce channels, as well as pass data from the solution to the integrated e-commerce channels?</t>
    </r>
  </si>
  <si>
    <r>
      <rPr>
        <b/>
        <sz val="11"/>
        <color rgb="FF000000"/>
        <rFont val="Calibri"/>
        <family val="2"/>
        <scheme val="minor"/>
      </rPr>
      <t>Inventory management and synchronisation</t>
    </r>
    <r>
      <rPr>
        <sz val="11"/>
        <color rgb="FF000000"/>
        <rFont val="Calibri"/>
        <family val="2"/>
        <scheme val="minor"/>
      </rPr>
      <t xml:space="preserve">
Can the solution set up inventory product details (e.g. weight, size, variations), upload multiple inventory products, track inventory levels across various channels, and synchronize them as sales are made? </t>
    </r>
  </si>
  <si>
    <r>
      <rPr>
        <b/>
        <sz val="11"/>
        <color rgb="FF000000"/>
        <rFont val="Calibri"/>
        <family val="2"/>
        <scheme val="minor"/>
      </rPr>
      <t xml:space="preserve">Analytics and reporting
</t>
    </r>
    <r>
      <rPr>
        <sz val="11"/>
        <color rgb="FF000000"/>
        <rFont val="Calibri"/>
        <family val="2"/>
        <scheme val="minor"/>
      </rPr>
      <t xml:space="preserve">Can the solution track sales and performance across multiple channels on a single dashboard, and generate reports on key performance metrics and insights (e.g. sales, transactions, and order volumes)? </t>
    </r>
  </si>
  <si>
    <r>
      <rPr>
        <b/>
        <sz val="11"/>
        <color rgb="FF000000"/>
        <rFont val="Calibri"/>
        <family val="2"/>
        <scheme val="minor"/>
      </rPr>
      <t xml:space="preserve">Marketing and campaign management
</t>
    </r>
    <r>
      <rPr>
        <sz val="11"/>
        <color rgb="FF000000"/>
        <rFont val="Calibri"/>
        <family val="2"/>
        <scheme val="minor"/>
      </rPr>
      <t>Does your solution have the ability to manage campaigns and digital marketing activities, such as creating and executing onsite (e.g. promotions, gift with purchase, flash sale on marketplaces) and/or offsite marketing campaigns (e.g. paid media ads, search ads) for the e-commerce channels?</t>
    </r>
  </si>
  <si>
    <r>
      <rPr>
        <b/>
        <sz val="11"/>
        <color rgb="FF000000"/>
        <rFont val="Calibri"/>
        <family val="2"/>
        <scheme val="minor"/>
      </rPr>
      <t>Analytics and reporting</t>
    </r>
    <r>
      <rPr>
        <sz val="11"/>
        <color rgb="FF000000"/>
        <rFont val="Calibri"/>
        <family val="2"/>
        <scheme val="minor"/>
      </rPr>
      <t xml:space="preserve">
Can the solution provide recommendations, and forecasts based on sales performance or inventory status?
</t>
    </r>
  </si>
  <si>
    <r>
      <rPr>
        <b/>
        <sz val="11"/>
        <color rgb="FF000000"/>
        <rFont val="Calibri"/>
        <family val="2"/>
        <scheme val="minor"/>
      </rPr>
      <t>Logistics integration</t>
    </r>
    <r>
      <rPr>
        <sz val="11"/>
        <color rgb="FF000000"/>
        <rFont val="Calibri"/>
        <family val="2"/>
        <scheme val="minor"/>
      </rPr>
      <t xml:space="preserve"> 
Can the solution integrate with third-party logistics software or database to provide real-time / near real-time data on order delivery status?</t>
    </r>
  </si>
  <si>
    <r>
      <rPr>
        <b/>
        <sz val="11"/>
        <color rgb="FF000000"/>
        <rFont val="Calibri"/>
        <family val="2"/>
        <scheme val="minor"/>
      </rPr>
      <t>Fulfilment  related documents</t>
    </r>
    <r>
      <rPr>
        <sz val="11"/>
        <color rgb="FF000000"/>
        <rFont val="Calibri"/>
        <family val="2"/>
        <scheme val="minor"/>
      </rPr>
      <t xml:space="preserve">
Can the solution generate invoices, shipping labels, picking lists, and other fulfilment-related documents?</t>
    </r>
  </si>
  <si>
    <r>
      <rPr>
        <b/>
        <sz val="11"/>
        <color rgb="FF000000"/>
        <rFont val="Calibri"/>
        <family val="2"/>
        <scheme val="minor"/>
      </rPr>
      <t>Financial Reconciliation</t>
    </r>
    <r>
      <rPr>
        <sz val="11"/>
        <color rgb="FF000000"/>
        <rFont val="Calibri"/>
        <family val="2"/>
        <scheme val="minor"/>
      </rPr>
      <t xml:space="preserve">
Can the solution reconcile, consolidate and classify all transactions including the sales, payments and expenses (e.g. platform fees, marketing costs, logistics costs)?</t>
    </r>
  </si>
  <si>
    <t>Has your company had a security vulnerability assessment of your solution conducted by a qualified third party within the last 12 months? If you are a reseller of the solution, please confirm with your product principal that they have had a security vulnerability assessment of their solution conducted by a qualified third party within the last 12 months. If the answer is yes, please provide the name of the third-party assessor and the date of the assessment test in the comment field.
Note: 
[1] Qualified 3rd party include Cybersecurity companies accredited under Accreditation@SGD Programme； CREST-Certified companies or companies with equivalent certifications. Example of equivalent certifications can include, but not limited to: Offensive Security Certified Professional (OSCP); EC-Council Certified Security Analyst (ESCA [V10]); GIAC Penetration Tester (GPEN) and etc
[2] Vendors need to submit vulnerability assessment report (dated maximum 1 year ago from checklist submission date) in the online submission portal. The submission will be rejected if vendors are unable to provide this documentation within 1 month from checklist submission date.
[3] Vendors who cannot fulfil point [1] and [2] will be rejected.</t>
  </si>
  <si>
    <r>
      <rPr>
        <b/>
        <sz val="11"/>
        <color theme="1"/>
        <rFont val="Calibri"/>
        <family val="2"/>
        <scheme val="minor"/>
      </rPr>
      <t>Gen AI</t>
    </r>
    <r>
      <rPr>
        <sz val="11"/>
        <color theme="1"/>
        <rFont val="Calibri"/>
        <family val="2"/>
        <scheme val="minor"/>
      </rPr>
      <t xml:space="preserve">
Does your solution utilise GenAI functionality to power the Chatbot? GenAI chatbots uses a technology called Generative Pre-Trained Transformer (GPT) based on Large Language Model. Compared to previous generation chatbots, GenAI chatbots have better natural language processing (NLP), providing more accurate responses and engage in context-aware conversations with the customers. Additionally, these chatbots can learn from user interactions and improve their responses over time, resulting in a more personalized and effective user experience.
</t>
    </r>
  </si>
  <si>
    <r>
      <rPr>
        <b/>
        <sz val="11"/>
        <rFont val="Calibri"/>
        <family val="2"/>
        <scheme val="minor"/>
      </rPr>
      <t xml:space="preserve">Risk mitigation briefing
</t>
    </r>
    <r>
      <rPr>
        <sz val="11"/>
        <rFont val="Calibri"/>
        <family val="2"/>
        <scheme val="minor"/>
      </rPr>
      <t xml:space="preserve">
Does the vendor commit to conducting a briefing (online or in-person) for each potential client before client purchases the solution, to ensure that each client is aware of the risks associated with using the Generative AI solution for its business (e.g. accuracy, bias, reliability, toxicity, IP infringement, privacy etc), and the best practices to mitigate these risks (e.g. setting escalation criteria, out-of-bounds markers etc)? 
</t>
    </r>
    <r>
      <rPr>
        <b/>
        <sz val="11"/>
        <rFont val="Calibri"/>
        <family val="2"/>
        <scheme val="minor"/>
      </rPr>
      <t>Note</t>
    </r>
    <r>
      <rPr>
        <sz val="11"/>
        <rFont val="Calibri"/>
        <family val="2"/>
        <scheme val="minor"/>
      </rPr>
      <t>:
1) Vendors must adequately brief SME participants on these associated risks to ensure responsible Gen AI solution usage. Vendors will also be required to secure SMEs’ acknowledgement of the associated risks before provisioning the solution (e.g. via the customer quotation / contract
2) Vendors may also consider offering documentation or further information about their models’ training data to their clients. 
Provide the briefing materials (e.g. slides, pre-recorded video) which will be used to brief each client on the risks of using the Generative AI solution, and risk mitigation measures. 
3) Provide a template of the customer quotation / contract where each client's acknowledgement of this briefing will be secured.</t>
    </r>
  </si>
  <si>
    <r>
      <rPr>
        <b/>
        <sz val="11"/>
        <color theme="1"/>
        <rFont val="Calibri"/>
        <family val="2"/>
        <scheme val="minor"/>
      </rPr>
      <t xml:space="preserve">Set-up and data pipeline
</t>
    </r>
    <r>
      <rPr>
        <sz val="11"/>
        <color theme="1"/>
        <rFont val="Calibri"/>
        <family val="2"/>
        <scheme val="minor"/>
      </rPr>
      <t xml:space="preserve">
</t>
    </r>
    <r>
      <rPr>
        <u/>
        <sz val="11"/>
        <color theme="1"/>
        <rFont val="Calibri"/>
        <family val="2"/>
        <scheme val="minor"/>
      </rPr>
      <t xml:space="preserve">a) Does your solution enable the company to perform the following functions during set-up?
</t>
    </r>
    <r>
      <rPr>
        <sz val="11"/>
        <color theme="1"/>
        <rFont val="Calibri"/>
        <family val="2"/>
        <scheme val="minor"/>
      </rPr>
      <t xml:space="preserve">• Upload company-specific knowledge base in varied formats (e.g. FAQ flowcharts, customer service manuals, brand information/guide etc) to contextualize generated responses;
• Implement criteria to automatically escalate certain type(s) of customer enquiries to human agents;
• Ability for business owners to define the conversation boundaries to restrict the chatbot from providing information outside the scope of the business website. </t>
    </r>
  </si>
  <si>
    <t xml:space="preserve">b) Can your solution ingest at least 2 of the following data sources to build the chatbot's knowledge base?
• Direct website crawl (with website URL as input)
• Direct database integration (via SQL, API etc)
   Examples of database integration may include:
   - CRM (Customer data such as transaction history, communication history, loyalty programme etc)
   - Sales or E-Commerce platform (Sales data such as SKUs, available stock, prices, campaign, promotion etc)
   - Any other integrations to optimise and enhance customer engagement
• Structured files, such as FAQ with Question-and-Answer pairing, Product and Services offerings etc
• Unstructured files, such as PDF or Word Document </t>
  </si>
  <si>
    <r>
      <rPr>
        <b/>
        <sz val="11"/>
        <color theme="1"/>
        <rFont val="Calibri"/>
        <family val="2"/>
        <scheme val="minor"/>
      </rPr>
      <t>Integration with customer communication platform(s)</t>
    </r>
    <r>
      <rPr>
        <sz val="11"/>
        <color theme="1"/>
        <rFont val="Calibri"/>
        <family val="2"/>
        <scheme val="minor"/>
      </rPr>
      <t xml:space="preserve">
</t>
    </r>
    <r>
      <rPr>
        <u/>
        <sz val="11"/>
        <color theme="1"/>
        <rFont val="Calibri"/>
        <family val="2"/>
        <scheme val="minor"/>
      </rPr>
      <t xml:space="preserve">Can your solution be deployed on </t>
    </r>
    <r>
      <rPr>
        <b/>
        <u/>
        <sz val="11"/>
        <color theme="1"/>
        <rFont val="Calibri"/>
        <family val="2"/>
        <scheme val="minor"/>
      </rPr>
      <t>at least ONE</t>
    </r>
    <r>
      <rPr>
        <u/>
        <sz val="11"/>
        <color theme="1"/>
        <rFont val="Calibri"/>
        <family val="2"/>
        <scheme val="minor"/>
      </rPr>
      <t xml:space="preserve"> of the following digital platforms/channels for customer engagement?
</t>
    </r>
    <r>
      <rPr>
        <sz val="11"/>
        <rFont val="Calibri"/>
        <family val="2"/>
        <scheme val="minor"/>
      </rPr>
      <t xml:space="preserve">• Company website 
• Messaging apps (e.g. WhatsApp, Facebook Messenger, Telegram, etc)
• Email
• Social media (e.g. Instagram, TikTok)
• Customer Relationship Management (CRM) system
• Audio calls / call center
</t>
    </r>
    <r>
      <rPr>
        <sz val="11"/>
        <color theme="1"/>
        <rFont val="Calibri"/>
        <family val="2"/>
        <scheme val="minor"/>
      </rPr>
      <t xml:space="preserve">
</t>
    </r>
    <r>
      <rPr>
        <i/>
        <sz val="11"/>
        <color theme="1"/>
        <rFont val="Calibri"/>
        <family val="2"/>
        <scheme val="minor"/>
      </rPr>
      <t>Note: 
1) Vendor must provide implementation services to ensure that the solution is successfully integrated with the company's selected digital platform(s)</t>
    </r>
  </si>
  <si>
    <r>
      <rPr>
        <b/>
        <sz val="11"/>
        <color rgb="FF000000"/>
        <rFont val="Calibri"/>
        <family val="2"/>
        <scheme val="minor"/>
      </rPr>
      <t xml:space="preserve">Customer engagement capabilities
</t>
    </r>
    <r>
      <rPr>
        <sz val="11"/>
        <color rgb="FF000000"/>
        <rFont val="Calibri"/>
        <family val="2"/>
        <scheme val="minor"/>
      </rPr>
      <t xml:space="preserve">
</t>
    </r>
    <r>
      <rPr>
        <u/>
        <sz val="11"/>
        <color rgb="FF000000"/>
        <rFont val="Calibri"/>
        <family val="2"/>
        <scheme val="minor"/>
      </rPr>
      <t xml:space="preserve">Can your solution demonstrate </t>
    </r>
    <r>
      <rPr>
        <b/>
        <u/>
        <sz val="11"/>
        <color rgb="FF000000"/>
        <rFont val="Calibri"/>
        <family val="2"/>
        <scheme val="minor"/>
      </rPr>
      <t>at least TWO</t>
    </r>
    <r>
      <rPr>
        <u/>
        <sz val="11"/>
        <color rgb="FF000000"/>
        <rFont val="Calibri"/>
        <family val="2"/>
        <scheme val="minor"/>
      </rPr>
      <t xml:space="preserve"> of the following capabilities adequately?
</t>
    </r>
    <r>
      <rPr>
        <sz val="11"/>
        <color rgb="FF000000"/>
        <rFont val="Calibri"/>
        <family val="2"/>
        <scheme val="minor"/>
      </rPr>
      <t xml:space="preserve">• Leads Management: to automatically collect information on and follow up on leads, facilitating tracking and conversion.
</t>
    </r>
    <r>
      <rPr>
        <sz val="11"/>
        <rFont val="Calibri"/>
        <family val="2"/>
        <scheme val="minor"/>
      </rPr>
      <t>• Sales Assistant: to guide customers through the sales process, answering informational enquires and providing recommendations.
    For chatbots taking the role of sales assistant in an e-commerce environment, the 2 following features must be demonstrated:
    - Able to assist the customer to complete an end-to-end sales via the chatbot conversation</t>
    </r>
    <r>
      <rPr>
        <sz val="11"/>
        <color rgb="FF000000"/>
        <rFont val="Calibri"/>
        <family val="2"/>
        <scheme val="minor"/>
      </rPr>
      <t xml:space="preserve">
    - Able to provide product upselling and cross-selling recommendation during the sales checkout process
• </t>
    </r>
    <r>
      <rPr>
        <sz val="11"/>
        <rFont val="Calibri"/>
        <family val="2"/>
        <scheme val="minor"/>
      </rPr>
      <t>Customer Support: to perform pre- and post-sales support, providing customers with information such as order status, product/service support, escalation. 
• Scheduling/Reservation: to assist customers in making bookings based on resource (e.g. personnel, facility) availability, customer's past preferences, etc.</t>
    </r>
  </si>
  <si>
    <r>
      <rPr>
        <b/>
        <sz val="11"/>
        <color theme="1"/>
        <rFont val="Calibri"/>
        <family val="2"/>
        <scheme val="minor"/>
      </rPr>
      <t>Post-deployment self-learning and training</t>
    </r>
    <r>
      <rPr>
        <sz val="11"/>
        <color theme="1"/>
        <rFont val="Calibri"/>
        <family val="2"/>
        <scheme val="minor"/>
      </rPr>
      <t xml:space="preserve">
</t>
    </r>
    <r>
      <rPr>
        <u/>
        <sz val="11"/>
        <color theme="1"/>
        <rFont val="Calibri"/>
        <family val="2"/>
        <scheme val="minor"/>
      </rPr>
      <t>Can your solution self-learn to improve the accuracy and/or relevance of chatbot responses generated over time?</t>
    </r>
    <r>
      <rPr>
        <sz val="11"/>
        <color theme="1"/>
        <rFont val="Calibri"/>
        <family val="2"/>
        <scheme val="minor"/>
      </rPr>
      <t xml:space="preserve"> For example:</t>
    </r>
    <r>
      <rPr>
        <u/>
        <sz val="11"/>
        <color theme="1"/>
        <rFont val="Calibri"/>
        <family val="2"/>
        <scheme val="minor"/>
      </rPr>
      <t xml:space="preserve">
</t>
    </r>
    <r>
      <rPr>
        <sz val="11"/>
        <rFont val="Calibri"/>
        <family val="2"/>
        <scheme val="minor"/>
      </rPr>
      <t>• Reinforcement learning / feedback loop based on positive and negative customer interactions
• Learning whenever a human agent takes over to answer customer enquiries 
• Manual "supervised" training / customization of chatbot responses and conversation flows
• Re-training of the chatbot based on business updates to their business website or information.</t>
    </r>
  </si>
  <si>
    <r>
      <rPr>
        <b/>
        <sz val="11"/>
        <color rgb="FF000000"/>
        <rFont val="Calibri"/>
        <family val="2"/>
        <scheme val="minor"/>
      </rPr>
      <t xml:space="preserve">Analytics and reporting
</t>
    </r>
    <r>
      <rPr>
        <sz val="11"/>
        <color rgb="FF000000"/>
        <rFont val="Calibri"/>
        <family val="2"/>
        <scheme val="minor"/>
      </rPr>
      <t xml:space="preserve">
Can your solution track customer leads and conversation histories on a single dashboard, and generate reports on key performance metrics and customer insights? 
</t>
    </r>
  </si>
  <si>
    <r>
      <t xml:space="preserve">Citations
</t>
    </r>
    <r>
      <rPr>
        <sz val="11"/>
        <color theme="1"/>
        <rFont val="Calibri"/>
        <family val="2"/>
        <scheme val="minor"/>
      </rPr>
      <t xml:space="preserve">Can your solution automatically cite sources or references as part of its factual responses? (e.g. to reduce hallucination risk when answering factual enquiries)
</t>
    </r>
  </si>
  <si>
    <r>
      <rPr>
        <b/>
        <sz val="11"/>
        <rFont val="Calibri"/>
        <family val="2"/>
        <scheme val="minor"/>
      </rPr>
      <t>Languages</t>
    </r>
    <r>
      <rPr>
        <sz val="11"/>
        <rFont val="Calibri"/>
        <family val="2"/>
        <scheme val="minor"/>
      </rPr>
      <t xml:space="preserve">
Can your solution support conversations with customers in </t>
    </r>
    <r>
      <rPr>
        <b/>
        <sz val="11"/>
        <rFont val="Calibri"/>
        <family val="2"/>
        <scheme val="minor"/>
      </rPr>
      <t>more than ONE</t>
    </r>
    <r>
      <rPr>
        <sz val="11"/>
        <rFont val="Calibri"/>
        <family val="2"/>
        <scheme val="minor"/>
      </rPr>
      <t xml:space="preserve"> language, other than English? (e.g. Simplified/Traditional Mandarin, Bahasa Melayu, Tamil etc)
</t>
    </r>
  </si>
  <si>
    <r>
      <rPr>
        <b/>
        <sz val="11"/>
        <color theme="1"/>
        <rFont val="Calibri"/>
        <family val="2"/>
        <scheme val="minor"/>
      </rPr>
      <t>Audio-based conversations</t>
    </r>
    <r>
      <rPr>
        <sz val="11"/>
        <color theme="1"/>
        <rFont val="Calibri"/>
        <family val="2"/>
        <scheme val="minor"/>
      </rPr>
      <t xml:space="preserve">
Can your solution support conversations with customers over voice chat (instead of text)?
</t>
    </r>
  </si>
  <si>
    <r>
      <rPr>
        <b/>
        <sz val="11"/>
        <color theme="1"/>
        <rFont val="Calibri"/>
        <family val="2"/>
        <scheme val="minor"/>
      </rPr>
      <t xml:space="preserve">Does your solution collect, processes or stores personal data*?
</t>
    </r>
    <r>
      <rPr>
        <sz val="11"/>
        <color theme="1"/>
        <rFont val="Calibri"/>
        <family val="2"/>
        <scheme val="minor"/>
      </rPr>
      <t xml:space="preserve">
*Personal data refers to data about an individual who can be identified from that data, or from that data and other information to which the organisation has or is likely to have access. e.g. Full Name, Passport/NRIC Number, Personal Phone Number, Personal Email Address, Home Address, Medical Records, etc.</t>
    </r>
  </si>
  <si>
    <t>Mandatory to answer this question (Y/N)</t>
  </si>
  <si>
    <t>Yes/No 
If yes: please describe the type of personal information collected.</t>
  </si>
  <si>
    <r>
      <rPr>
        <b/>
        <sz val="11"/>
        <rFont val="Calibri"/>
        <family val="2"/>
      </rPr>
      <t>Security Vulnerability Assessment</t>
    </r>
    <r>
      <rPr>
        <sz val="11"/>
        <rFont val="Calibri"/>
        <family val="2"/>
      </rPr>
      <t xml:space="preserve">
Has your company had a security vulnerability assessment of your solution conducted by a qualified third party within the last 12 months? If you are a reseller of the solution, please confirm with your product principal that they have had a security vulnerability assessment of their solution conducted by a qualified third party within the last 12 months. If the answer is yes, please provide the name of the third-party assessor and the date of the assessment test in the comment field.
Note: 
[1] Qualified 3rd party include Cybersecurity companies accredited under Accreditation@SGD Programme； CREST-Certified companies or companies with equivalent certifications. Example of equivalent certifications can include, but not limited to: Offensive Security Certified Professional (OSCP); EC-Council Certified Security Analyst (ESCA [V10]); GIAC Penetration Tester (GPEN) and etc
[2] Vendors need to submit vulnerability assessment report (dated maximum 1 year ago from checklist submission date) in the online submission portal. The submission will be rejected if vendors are unable to provide this documentation within 1 month from checklist submission date.
[3] Vendors who cannot fulfil point [1] and [2] will be rejected.</t>
    </r>
  </si>
  <si>
    <r>
      <t xml:space="preserve">If your response to 17.12 is yes, VA is mandatory.
Please provide the following
</t>
    </r>
    <r>
      <rPr>
        <b/>
        <sz val="11"/>
        <color theme="1"/>
        <rFont val="Calibri"/>
        <family val="2"/>
        <scheme val="minor"/>
      </rPr>
      <t xml:space="preserve">a) Name of the 3rd party assessor: </t>
    </r>
    <r>
      <rPr>
        <sz val="11"/>
        <color theme="1"/>
        <rFont val="Calibri"/>
        <family val="2"/>
        <scheme val="minor"/>
      </rPr>
      <t xml:space="preserve">
</t>
    </r>
    <r>
      <rPr>
        <b/>
        <sz val="11"/>
        <color theme="1"/>
        <rFont val="Calibri"/>
        <family val="2"/>
        <scheme val="minor"/>
      </rPr>
      <t>b) Date of the assessment test:</t>
    </r>
    <r>
      <rPr>
        <sz val="11"/>
        <color theme="1"/>
        <rFont val="Calibri"/>
        <family val="2"/>
        <scheme val="minor"/>
      </rPr>
      <t xml:space="preserve"> 
c) </t>
    </r>
    <r>
      <rPr>
        <b/>
        <sz val="11"/>
        <color theme="1"/>
        <rFont val="Calibri"/>
        <family val="2"/>
        <scheme val="minor"/>
      </rPr>
      <t>Submit the latest Vulnerability Assessment report</t>
    </r>
    <r>
      <rPr>
        <sz val="11"/>
        <color theme="1"/>
        <rFont val="Calibri"/>
        <family val="2"/>
        <scheme val="minor"/>
      </rPr>
      <t xml:space="preserve"> and name the file as "Vulnerability Assessment Report DDMMYYYY.pdf". 
Vulnerability Assessment Test must be conducted </t>
    </r>
    <r>
      <rPr>
        <b/>
        <u/>
        <sz val="11"/>
        <color theme="1"/>
        <rFont val="Calibri"/>
        <family val="2"/>
        <scheme val="minor"/>
      </rPr>
      <t>within the past year</t>
    </r>
    <r>
      <rPr>
        <sz val="11"/>
        <color theme="1"/>
        <rFont val="Calibri"/>
        <family val="2"/>
        <scheme val="minor"/>
      </rPr>
      <t xml:space="preserve"> from checklist assessment.
If your solution </t>
    </r>
    <r>
      <rPr>
        <b/>
        <u/>
        <sz val="11"/>
        <color theme="1"/>
        <rFont val="Calibri"/>
        <family val="2"/>
        <scheme val="minor"/>
      </rPr>
      <t>does not</t>
    </r>
    <r>
      <rPr>
        <sz val="11"/>
        <color theme="1"/>
        <rFont val="Calibri"/>
        <family val="2"/>
        <scheme val="minor"/>
      </rPr>
      <t xml:space="preserve"> processes or store:
- Collect Personal Identifiable Information and/or
- Sensitive Personal Information (SPI)
Input "NA" in remarks.</t>
    </r>
  </si>
  <si>
    <r>
      <rPr>
        <b/>
        <sz val="11"/>
        <rFont val="Calibri"/>
        <family val="2"/>
      </rPr>
      <t>Project Moonshot</t>
    </r>
    <r>
      <rPr>
        <sz val="11"/>
        <rFont val="Calibri"/>
        <family val="2"/>
      </rPr>
      <t xml:space="preserve">
Has your solution undergone evaluation by Project Moonshot?
Project Moonshot is a LLM Evaluation Toolkit, designed to integrate benchmarking, red teaming and testing baselines. It helps developers, compliance teams, and AI system owners manage LLM deployment risks by providing a seamless way to evaluate their applications’ performance, both pre- and post-deployment. More information on Project Moonshot is provided at https://aiverifyfoundation.sg/project-moonshot/</t>
    </r>
  </si>
  <si>
    <t>1)  Please provide the report generated by Project Moonshot upon completion of the evaluation, where vendors are required to test their Gen AI system with the benchmarks stated below, which are available on Project Moonshot:
  • MLCommons AI Safety Benchmark - Hate  
  • Bias Benchmark for QA (BBQ) 
  • UCI Adult Dataset 
2)  Complete the Moonshot testing form. https://form.gov.sg/6699c08bfc8b1217e4d6662e</t>
  </si>
  <si>
    <r>
      <rPr>
        <b/>
        <sz val="11"/>
        <color theme="1"/>
        <rFont val="Calibri"/>
        <family val="2"/>
        <scheme val="minor"/>
      </rPr>
      <t>Gen AI</t>
    </r>
    <r>
      <rPr>
        <i/>
        <sz val="11"/>
        <color theme="1"/>
        <rFont val="Calibri"/>
        <family val="2"/>
        <scheme val="minor"/>
      </rPr>
      <t xml:space="preserve">
</t>
    </r>
    <r>
      <rPr>
        <sz val="11"/>
        <color theme="1"/>
        <rFont val="Calibri"/>
        <family val="2"/>
        <scheme val="minor"/>
      </rPr>
      <t>Solutions in this category must be able to utilise GenAI functionality to understand the company's marketing and/or sales requirements and generate new and relevant content (text, images, videos, audio, reports etc) based on the context. Such solutions are typically based on Large Language Model(s), Multimodal Large Language Models (MLLMs), Text-Image Model, etc (may be proprietary or otherwise). 
Solutions which generate templated marketing or sales content and which are unable to adapt its outputs based on the company's inputs/prompts do not qualify for this solution category.</t>
    </r>
  </si>
  <si>
    <r>
      <rPr>
        <b/>
        <sz val="11"/>
        <color theme="1"/>
        <rFont val="Calibri"/>
        <family val="2"/>
        <scheme val="minor"/>
      </rPr>
      <t xml:space="preserve">Risk mitigation briefing
</t>
    </r>
    <r>
      <rPr>
        <sz val="11"/>
        <color theme="1"/>
        <rFont val="Calibri"/>
        <family val="2"/>
        <scheme val="minor"/>
      </rPr>
      <t xml:space="preserve">
Does the vendor commit to conducting a briefing (online or in-person) for each potential client before client purchases the solution, to ensure that each client is aware of the risks associated with using the Generative AI solution for its business (e.g. accuracy, bias, reliability, toxicity, IP infringement, privacy etc), and the best practices to mitigate these risks (e.g. setting escalation criteria, out-of-bounds markers etc)? 
</t>
    </r>
    <r>
      <rPr>
        <b/>
        <sz val="11"/>
        <color theme="1"/>
        <rFont val="Calibri"/>
        <family val="2"/>
        <scheme val="minor"/>
      </rPr>
      <t>Note</t>
    </r>
    <r>
      <rPr>
        <sz val="11"/>
        <color theme="1"/>
        <rFont val="Calibri"/>
        <family val="2"/>
        <scheme val="minor"/>
      </rPr>
      <t>:
1) Vendors must adequately brief SME participants on these associated risks to ensure responsible Gen AI solution usage. Vendors will also be required to secure SMEs’ acknowledgement of the associated risks before provisioning the solution (e.g. via the customer quotation / contract
2) Vendors may also consider offering documentation or further information about their models’ training data to their clients. 
Provide the briefing materials (e.g. slides, pre-recorded video) which will be used to brief each client on the risks of using the Generative AI solution, and risk mitigation measures. 
3) Provide a template of the customer quotation / contract where each client's acknowledgement of this briefing will be secured.</t>
    </r>
  </si>
  <si>
    <r>
      <rPr>
        <b/>
        <sz val="11"/>
        <color theme="1"/>
        <rFont val="Calibri"/>
        <family val="2"/>
        <scheme val="minor"/>
      </rPr>
      <t xml:space="preserve">Set-up and user platform/interface
</t>
    </r>
    <r>
      <rPr>
        <sz val="11"/>
        <color theme="1"/>
        <rFont val="Calibri"/>
        <family val="2"/>
        <scheme val="minor"/>
      </rPr>
      <t xml:space="preserve">
</t>
    </r>
    <r>
      <rPr>
        <u/>
        <sz val="11"/>
        <color theme="1"/>
        <rFont val="Calibri"/>
        <family val="2"/>
        <scheme val="minor"/>
      </rPr>
      <t xml:space="preserve">a) Does your solution enable the company to perform the following functions during set-up and usage? 
</t>
    </r>
    <r>
      <rPr>
        <sz val="11"/>
        <color theme="1"/>
        <rFont val="Calibri"/>
        <family val="2"/>
        <scheme val="minor"/>
      </rPr>
      <t xml:space="preserve">• Upload company-specific knowledge base, brand voice and image, and requirements in varied formats (e.g. brand guide, sample marketing/sales materials, marketing brief etc) to contextualize generated outputs;
</t>
    </r>
  </si>
  <si>
    <r>
      <rPr>
        <u/>
        <sz val="11"/>
        <rFont val="Calibri"/>
        <family val="2"/>
        <scheme val="minor"/>
      </rPr>
      <t>b) Can your solution fulfil at least ONE of the following below?</t>
    </r>
    <r>
      <rPr>
        <sz val="11"/>
        <rFont val="Calibri"/>
        <family val="2"/>
        <scheme val="minor"/>
      </rPr>
      <t xml:space="preserve">
• (for sales &amp; marketing asset generation) Create sales &amp; marketing assets tailored for the different audience groups;
• (for market research) Define market research parameters and organise/manage the generated insights/reports on a single dashboard;
Note: The solution platform &amp; interface should be tailored specifically to support the company in achieving marketing-/sales-focused outcomes (i.e. should not be a general-purpose, non-specialised tool for content generation).</t>
    </r>
  </si>
  <si>
    <r>
      <rPr>
        <b/>
        <sz val="11"/>
        <color theme="1"/>
        <rFont val="Calibri"/>
        <family val="2"/>
        <scheme val="minor"/>
      </rPr>
      <t>Direct integrations</t>
    </r>
    <r>
      <rPr>
        <sz val="11"/>
        <color theme="1"/>
        <rFont val="Calibri"/>
        <family val="2"/>
        <scheme val="minor"/>
      </rPr>
      <t xml:space="preserve">
</t>
    </r>
    <r>
      <rPr>
        <u/>
        <sz val="11"/>
        <color theme="1"/>
        <rFont val="Calibri"/>
        <family val="2"/>
        <scheme val="minor"/>
      </rPr>
      <t xml:space="preserve">Can your solution be connected to </t>
    </r>
    <r>
      <rPr>
        <b/>
        <u/>
        <sz val="11"/>
        <color theme="1"/>
        <rFont val="Calibri"/>
        <family val="2"/>
        <scheme val="minor"/>
      </rPr>
      <t xml:space="preserve">at least TWO </t>
    </r>
    <r>
      <rPr>
        <u/>
        <sz val="11"/>
        <color theme="1"/>
        <rFont val="Calibri"/>
        <family val="2"/>
        <scheme val="minor"/>
      </rPr>
      <t xml:space="preserve">of the digital platforms/channels (e.g. via APIs or plug-ins) to streamline data collection and/or publishing of generated content?
</t>
    </r>
    <r>
      <rPr>
        <sz val="11"/>
        <color theme="1"/>
        <rFont val="Calibri"/>
        <family val="2"/>
        <scheme val="minor"/>
      </rPr>
      <t>• Social media platforms (e.g. Facebook, Instagram, LinkedIn)
• Content management systems (e.g. Wordpress, Wix)
• E-commerce platforms (e.g. Shopify, Shopee)
• Messaging apps (e.g. WhatsApp, Telegram)
• Email (e.g. Outlook)
• Search engines (e.g. Google)
• Customer Relationship Management (CRM) system
• Marketing Campaign Tools</t>
    </r>
    <r>
      <rPr>
        <i/>
        <sz val="11"/>
        <color theme="1"/>
        <rFont val="Calibri"/>
        <family val="2"/>
        <scheme val="minor"/>
      </rPr>
      <t xml:space="preserve">
</t>
    </r>
  </si>
  <si>
    <r>
      <rPr>
        <b/>
        <sz val="11"/>
        <color theme="1"/>
        <rFont val="Calibri"/>
        <family val="2"/>
        <scheme val="minor"/>
      </rPr>
      <t>Solution capabilities</t>
    </r>
    <r>
      <rPr>
        <sz val="11"/>
        <color theme="1"/>
        <rFont val="Calibri"/>
        <family val="2"/>
        <scheme val="minor"/>
      </rPr>
      <t xml:space="preserve">
</t>
    </r>
    <r>
      <rPr>
        <u/>
        <sz val="11"/>
        <color theme="1"/>
        <rFont val="Calibri"/>
        <family val="2"/>
        <scheme val="minor"/>
      </rPr>
      <t xml:space="preserve">Does your solution demonstrate </t>
    </r>
    <r>
      <rPr>
        <b/>
        <u/>
        <sz val="11"/>
        <color theme="1"/>
        <rFont val="Calibri"/>
        <family val="2"/>
        <scheme val="minor"/>
      </rPr>
      <t>at least THREE</t>
    </r>
    <r>
      <rPr>
        <u/>
        <sz val="11"/>
        <color theme="1"/>
        <rFont val="Calibri"/>
        <family val="2"/>
        <scheme val="minor"/>
      </rPr>
      <t xml:space="preserve"> of the following capabilities adequately?</t>
    </r>
    <r>
      <rPr>
        <sz val="11"/>
        <color theme="1"/>
        <rFont val="Calibri"/>
        <family val="2"/>
        <scheme val="minor"/>
      </rPr>
      <t xml:space="preserve">
• Short-form or long-form copywriting (text) generation and writing optimization;
• Visual or audio content generation (images, animations, videos, music etc); 
• Ability to customise and personalise marketing collaterals or sales outreach (e.g. emails) based on customers profile and requirements;
• Ability to convert marketing &amp; sales content from one format to another (e.g. blog post to video; image to product description etc);
• Tools to facilitate development and/or evaluation of new marketing &amp; sales campaign concepts, content ideas, or product innovations;
• Tools to improve effectiveness of marketing or sales content generated (e.g. SEO research and optimization, A/B Testing etc); 
• Ability to perform market research on consumer audiences or competitors and track market trends in real-time;
• Generate actionable insights in the form of dashboards or research reports to enhance marketing or sales campaigns
</t>
    </r>
  </si>
  <si>
    <r>
      <rPr>
        <b/>
        <sz val="11"/>
        <color rgb="FF000000"/>
        <rFont val="Calibri"/>
        <family val="2"/>
        <scheme val="minor"/>
      </rPr>
      <t xml:space="preserve">Training and self-learning
</t>
    </r>
    <r>
      <rPr>
        <sz val="11"/>
        <color rgb="FF000000"/>
        <rFont val="Calibri"/>
        <family val="2"/>
        <scheme val="minor"/>
      </rPr>
      <t xml:space="preserve">
</t>
    </r>
    <r>
      <rPr>
        <u/>
        <sz val="11"/>
        <color rgb="FF000000"/>
        <rFont val="Calibri"/>
        <family val="2"/>
        <scheme val="minor"/>
      </rPr>
      <t>Can your solution be trained to improve the quality and relevance of content generated?</t>
    </r>
    <r>
      <rPr>
        <sz val="11"/>
        <color rgb="FF000000"/>
        <rFont val="Calibri"/>
        <family val="2"/>
        <scheme val="minor"/>
      </rPr>
      <t xml:space="preserve"> For example:
• Reinforcement learning based on automated performance tracking/analytics of the published marketing or sales content 
• Learning whenever a human agent manually edits the generated content, or refines the original prompt / layers on additional instructions to improve the generated content 
• Manual "supervised" training based on user ratings of the generated content
</t>
    </r>
  </si>
  <si>
    <r>
      <rPr>
        <b/>
        <sz val="11"/>
        <color theme="1"/>
        <rFont val="Calibri"/>
        <family val="2"/>
        <scheme val="minor"/>
      </rPr>
      <t>Analytics and reporting</t>
    </r>
    <r>
      <rPr>
        <sz val="11"/>
        <color theme="1"/>
        <rFont val="Calibri"/>
        <family val="2"/>
        <scheme val="minor"/>
      </rPr>
      <t xml:space="preserve">
Can your solution track performance of the published marketing or sales content (e.g. user interactions with social media content; sales conversion rates) on a single dashboard, and generate reports on key performance metrics or customer/market insights? 
</t>
    </r>
  </si>
  <si>
    <r>
      <rPr>
        <b/>
        <sz val="11"/>
        <color theme="1"/>
        <rFont val="Calibri"/>
        <family val="2"/>
        <scheme val="minor"/>
      </rPr>
      <t>Languages</t>
    </r>
    <r>
      <rPr>
        <sz val="11"/>
        <color theme="1"/>
        <rFont val="Calibri"/>
        <family val="2"/>
        <scheme val="minor"/>
      </rPr>
      <t xml:space="preserve">
Can your solution support content generation or market research in </t>
    </r>
    <r>
      <rPr>
        <b/>
        <sz val="11"/>
        <color theme="1"/>
        <rFont val="Calibri"/>
        <family val="2"/>
        <scheme val="minor"/>
      </rPr>
      <t>more than ONE</t>
    </r>
    <r>
      <rPr>
        <sz val="11"/>
        <color theme="1"/>
        <rFont val="Calibri"/>
        <family val="2"/>
        <scheme val="minor"/>
      </rPr>
      <t xml:space="preserve"> language, other than English? (e.g. Simplified/Traditional Mandarin, Bahasa Melayu, Tamil etc)
</t>
    </r>
  </si>
  <si>
    <r>
      <rPr>
        <b/>
        <sz val="11"/>
        <color theme="1"/>
        <rFont val="Calibri"/>
        <family val="2"/>
        <scheme val="minor"/>
      </rPr>
      <t>Safeguards against IP infringement</t>
    </r>
    <r>
      <rPr>
        <sz val="11"/>
        <color theme="1"/>
        <rFont val="Calibri"/>
        <family val="2"/>
        <scheme val="minor"/>
      </rPr>
      <t xml:space="preserve">
Does your solution include in-built safeguards against IP infringement (e.g. Plagiarism Checker)?
</t>
    </r>
  </si>
  <si>
    <r>
      <t xml:space="preserve">If your response to 18.11 is yes, VA is mandatory.
Please provide the following
</t>
    </r>
    <r>
      <rPr>
        <b/>
        <sz val="11"/>
        <color theme="1"/>
        <rFont val="Calibri"/>
        <family val="2"/>
        <scheme val="minor"/>
      </rPr>
      <t xml:space="preserve">a) Name of the 3rd party assessor: </t>
    </r>
    <r>
      <rPr>
        <sz val="11"/>
        <color theme="1"/>
        <rFont val="Calibri"/>
        <family val="2"/>
        <scheme val="minor"/>
      </rPr>
      <t xml:space="preserve">
</t>
    </r>
    <r>
      <rPr>
        <b/>
        <sz val="11"/>
        <color theme="1"/>
        <rFont val="Calibri"/>
        <family val="2"/>
        <scheme val="minor"/>
      </rPr>
      <t>b) Date of the assessment test:</t>
    </r>
    <r>
      <rPr>
        <sz val="11"/>
        <color theme="1"/>
        <rFont val="Calibri"/>
        <family val="2"/>
        <scheme val="minor"/>
      </rPr>
      <t xml:space="preserve"> 
c) </t>
    </r>
    <r>
      <rPr>
        <b/>
        <sz val="11"/>
        <color theme="1"/>
        <rFont val="Calibri"/>
        <family val="2"/>
        <scheme val="minor"/>
      </rPr>
      <t>Submit the latest Vulnerability Assessment report</t>
    </r>
    <r>
      <rPr>
        <sz val="11"/>
        <color theme="1"/>
        <rFont val="Calibri"/>
        <family val="2"/>
        <scheme val="minor"/>
      </rPr>
      <t xml:space="preserve"> and name the file as "Vulnerability Assessment Report DDMMYYYY.pdf". 
Vulnerability Assessment Test must be conducted </t>
    </r>
    <r>
      <rPr>
        <b/>
        <u/>
        <sz val="11"/>
        <color theme="1"/>
        <rFont val="Calibri"/>
        <family val="2"/>
        <scheme val="minor"/>
      </rPr>
      <t>within the past year</t>
    </r>
    <r>
      <rPr>
        <sz val="11"/>
        <color theme="1"/>
        <rFont val="Calibri"/>
        <family val="2"/>
        <scheme val="minor"/>
      </rPr>
      <t xml:space="preserve"> from checklist assessment.
If your solution </t>
    </r>
    <r>
      <rPr>
        <b/>
        <u/>
        <sz val="11"/>
        <color theme="1"/>
        <rFont val="Calibri"/>
        <family val="2"/>
        <scheme val="minor"/>
      </rPr>
      <t>does not</t>
    </r>
    <r>
      <rPr>
        <sz val="11"/>
        <color theme="1"/>
        <rFont val="Calibri"/>
        <family val="2"/>
        <scheme val="minor"/>
      </rPr>
      <t xml:space="preserve"> processes or store:
- Collect Personal Identifiable Information and/or
- Sensitive Personal Information (SPI)
Input "NA" in remarks.</t>
    </r>
  </si>
  <si>
    <r>
      <rPr>
        <b/>
        <sz val="11"/>
        <color rgb="FF000000"/>
        <rFont val="Calibri"/>
        <family val="2"/>
        <scheme val="minor"/>
      </rPr>
      <t xml:space="preserve">Scope 1 and 2 Emissions Calculation
</t>
    </r>
    <r>
      <rPr>
        <sz val="11"/>
        <color rgb="FF000000"/>
        <rFont val="Calibri"/>
        <family val="2"/>
        <scheme val="minor"/>
      </rPr>
      <t xml:space="preserve">Does your solution calculate the company's carbon emissions based on Scope 1 and 2 according to the GHG protocol and/or ISO 14064-1?
</t>
    </r>
    <r>
      <rPr>
        <u/>
        <sz val="11"/>
        <color rgb="FF000000"/>
        <rFont val="Calibri"/>
        <family val="2"/>
        <scheme val="minor"/>
      </rPr>
      <t xml:space="preserve">
Use case examples: 
</t>
    </r>
    <r>
      <rPr>
        <sz val="11"/>
        <color rgb="FF000000"/>
        <rFont val="Calibri"/>
        <family val="2"/>
        <scheme val="minor"/>
      </rPr>
      <t>1. Scope 1:  direct emissions from owned or controlled sources (e.g. company facilities, company vehicles) 
2. Scope 2: indirect emissions from the generation of purchased energy (e.g. purchased electricity, steam, heating and cooling) consumed by the reporting company.</t>
    </r>
  </si>
  <si>
    <r>
      <rPr>
        <b/>
        <sz val="11"/>
        <rFont val="Calibri"/>
        <family val="2"/>
        <scheme val="minor"/>
      </rPr>
      <t xml:space="preserve">Emissions Report 
</t>
    </r>
    <r>
      <rPr>
        <sz val="11"/>
        <rFont val="Calibri"/>
        <family val="2"/>
        <scheme val="minor"/>
      </rPr>
      <t xml:space="preserve">Does your solution translate accounting data into an emissions report, including emissions summary and emissions hotspots?
</t>
    </r>
    <r>
      <rPr>
        <u/>
        <sz val="11"/>
        <rFont val="Calibri"/>
        <family val="2"/>
        <scheme val="minor"/>
      </rPr>
      <t>Use case example:</t>
    </r>
    <r>
      <rPr>
        <sz val="11"/>
        <rFont val="Calibri"/>
        <family val="2"/>
        <scheme val="minor"/>
      </rPr>
      <t xml:space="preserve">
 1. Company uses the solution to generate an emissions  report including year-on-year comparisons (if available) of its emissions profile and hotspots.</t>
    </r>
  </si>
  <si>
    <t>b) Can your solution ingest at least 2 of the following data sources to build the chatbot's knowledge base?</t>
  </si>
  <si>
    <t>• Direct website crawl (with website URL as input)</t>
  </si>
  <si>
    <t>• Direct database integration (via SQL, API etc)</t>
  </si>
  <si>
    <t xml:space="preserve">   Examples of database integration may include:</t>
  </si>
  <si>
    <t xml:space="preserve">   - CRM (Customer data such as transaction history, communication history, loyalty progamme etc)</t>
  </si>
  <si>
    <t xml:space="preserve">   - Sales or E-Commerce platform (Sales data such as SKUs, available stock, prices, campaign, promotion etc)</t>
  </si>
  <si>
    <t xml:space="preserve">   - Any other integrations to optimise and enhance customer engagement</t>
  </si>
  <si>
    <t>• Structured files, such as FAQ with Question-and-Answer pairing, Product and Services offerings etc</t>
  </si>
  <si>
    <t xml:space="preserve">• Unstructured files, such as PDF or Word Document </t>
  </si>
  <si>
    <t>Integration with customer communication platform(s)</t>
  </si>
  <si>
    <t>Can your solution be deployed on at least ONE of the following digital platforms/channels for customer engagement?</t>
  </si>
  <si>
    <t>• Company website</t>
  </si>
  <si>
    <t>• Messaging apps (e.g. Whatsapp, Facebook Messenger, Telegram, etc)</t>
  </si>
  <si>
    <t>• Email</t>
  </si>
  <si>
    <t>• Social media (e.g. Instagram, Tiktok)</t>
  </si>
  <si>
    <t>• Customer Relationship Management (CRM) system</t>
  </si>
  <si>
    <t>• Audio calls / call center</t>
  </si>
  <si>
    <t>Note:</t>
  </si>
  <si>
    <t>1) Vendor must provide implementation services to ensure that the solution is successfully integrated with the company's selected digital platform(s)</t>
  </si>
  <si>
    <t>Customer engagement capabilities</t>
  </si>
  <si>
    <t>Can your solution demonstrate at least TWO of the following capabilities adequately?</t>
  </si>
  <si>
    <t>• Leads Management: to automatically collect information on and follow up on leads, facilitating tracking and conversion.</t>
  </si>
  <si>
    <t>• Sales Assistant: to guide customers through the sales process, answering informational enquires and providing recommendations.</t>
  </si>
  <si>
    <t xml:space="preserve">    For chatbots taking the role of sales assistant in an e-commerce environment, the 2 following features must be demonstrated:</t>
  </si>
  <si>
    <t xml:space="preserve">    - Able to assist the customer to complete an end-to-end sales via the chatbot conversation</t>
  </si>
  <si>
    <t xml:space="preserve">    - Able to provide product upselling and cross-selling recommendation during the sales checkout process</t>
  </si>
  <si>
    <t>• Customer Support: to perform pre- and post-sales support, providing customers with information such as order status, product/service support, escalation.</t>
  </si>
  <si>
    <t>• Scheduling/Reservation: to assist customers in making bookings based on resource (e.g. personnel, facility) availability, customer's past preferences, etc.</t>
  </si>
  <si>
    <t>Post-deployment self-learning and training</t>
  </si>
  <si>
    <t>Can your solution self-learn to improve the accuracy and/or relevance of chatbot responses generated over time? For example:</t>
  </si>
  <si>
    <t>• Reinforcement learning / feedback loop based on positive and negative customer interactions</t>
  </si>
  <si>
    <t>• Learning whenever a human agent takes over to answer customer enquiries</t>
  </si>
  <si>
    <t>• Manual "supervised" training / customization of chatbot responses and conversation flows</t>
  </si>
  <si>
    <t>• Re-training of the chatbot based on business updates to their business website or information.</t>
  </si>
  <si>
    <t>Analytics and reporting</t>
  </si>
  <si>
    <t>Can your solution track customer leads and conversation histories on a single dashboard, and generate reports on key performance metrics and customer insights?</t>
  </si>
  <si>
    <t>Citations</t>
  </si>
  <si>
    <t>Can your solution automatically cite sources or references as part of its factual responses? (e.g. to reduce hallucination risk when answering factual enquiries)</t>
  </si>
  <si>
    <t>Languages</t>
  </si>
  <si>
    <t>Can your solution support conversations with customers in more than ONE language, other than English? (e.g. Simplified/Traditional Mandarin, Bahasa Malayu, Tamil etc)</t>
  </si>
  <si>
    <t>Audio-based conversations</t>
  </si>
  <si>
    <t>Can your solution support conversations with customers over voice chat (instead of text)?</t>
  </si>
  <si>
    <t>Does your solution processes or stores:</t>
  </si>
  <si>
    <t>Yes/No</t>
  </si>
  <si>
    <t>- Collect Personal Identifiable Information and/or</t>
  </si>
  <si>
    <t>- Sensitive Personal Information (SPI) ?</t>
  </si>
  <si>
    <t>If yes: please describe the type of personal information collected.</t>
  </si>
  <si>
    <t>Security Vulnerability Assessment</t>
  </si>
  <si>
    <t>Mandatory if 1.10 is answered "YES"</t>
  </si>
  <si>
    <t>If your solution processes or store:</t>
  </si>
  <si>
    <t>Has your company had a security vulnerability assessment of your solution conducted by a qualified third party within the last 12 months? If you are a reseller of the solution, please confirm with your product principal that they have had a security vulnerability assessment of their solution conducted by a qualified third party within the last 12 months. If the answer is yes, please provide the name of the third-party assessor and the date of the assessment test in the comment field.</t>
  </si>
  <si>
    <t>- Sensitive Personal Information (SPI)</t>
  </si>
  <si>
    <t>[1] Qualified 3rd party include Cybersecurity companies accredited under Accreditation@SGD Programme； CREST-Certified companies or companies with equivalent certifications. Example of equivalent certifications can include, but not limited to: Offensive Security Certified Professional (OSCP); EC-Council Certified Security Analyst (ESCA [V10]); GIAC Penetration Tester (GPEN) and etc</t>
  </si>
  <si>
    <t>Please provide the following</t>
  </si>
  <si>
    <t>[2] Vendors need to submit vulnerability assessment report (dated maximum 1 year ago from checklist submission date) in the online submission portal. The submission will be rejected if vendors are unable to provide this documentation within 1 month from checklist submission date.</t>
  </si>
  <si>
    <t xml:space="preserve">a) Name of the 3rd party assessor: </t>
  </si>
  <si>
    <t>[3] Vendors who cannot fulfil point [1] and [2] will be rejected.</t>
  </si>
  <si>
    <t>b) Date of the assessment test:</t>
  </si>
  <si>
    <t>c) Submit the latest Vulnerability Assessment report and name the file as "Vulnerability Assessment Report DDMMYYYY.pdf".</t>
  </si>
  <si>
    <t>Vulnerability Assessment Test must be conducted within the past year from checklist assessment.</t>
  </si>
  <si>
    <t>If your solution does not processes or store:</t>
  </si>
  <si>
    <t>Input "NA" in remarks.</t>
  </si>
  <si>
    <t>Satisfaction Survey on Digital Solution Deployed</t>
  </si>
  <si>
    <t>Instructions</t>
  </si>
  <si>
    <t>Step 1</t>
  </si>
  <si>
    <t>Copy the Customer Satisfaction Survey Link in Cell B14 and send it to at least 5 satisfied customers. 
Note: a) If you do not see any link in B14, please go back to "General Assessment tab" and fill up “Your company UEN”, "Your company name" and "Your proposed solution name".
            b) You should not modify the customer satisfaction survey link.</t>
  </si>
  <si>
    <t>Customer Satisfaction Survey Link:</t>
  </si>
  <si>
    <r>
      <rPr>
        <b/>
        <sz val="11"/>
        <color theme="1"/>
        <rFont val="Calibri"/>
        <family val="2"/>
        <scheme val="minor"/>
      </rPr>
      <t>Tip</t>
    </r>
    <r>
      <rPr>
        <sz val="11"/>
        <color theme="1"/>
        <rFont val="Calibri"/>
        <family val="2"/>
        <scheme val="minor"/>
      </rPr>
      <t>: To copy the link, right-click on the cell and select 'Copy' from the context menu.</t>
    </r>
  </si>
  <si>
    <t>Step 2</t>
  </si>
  <si>
    <r>
      <t xml:space="preserve">Once at least 5 customers have completed the survey, please enter the number of surveys completed  in the light purple cell below.
</t>
    </r>
    <r>
      <rPr>
        <sz val="11"/>
        <color theme="1"/>
        <rFont val="Calibri"/>
        <family val="2"/>
        <scheme val="minor"/>
      </rPr>
      <t xml:space="preserve">Note: This helps you keep track of the number of customer satisfaction  surveys completed. </t>
    </r>
  </si>
  <si>
    <t>No of surveys completed:</t>
  </si>
  <si>
    <t>Overall Dashboard</t>
  </si>
  <si>
    <t>Have you provided all the information for the checklist? Please do not proceed to submit if you have not achieved 100% in the Overall Progress showing 0 error.</t>
  </si>
  <si>
    <t>Overall Progress</t>
  </si>
  <si>
    <t>Error(s) to be corrected</t>
  </si>
  <si>
    <t>Proceed for submission?</t>
  </si>
  <si>
    <t>Solution Category Requirements</t>
  </si>
  <si>
    <t>Response Status General</t>
  </si>
  <si>
    <t>Response Status Solution Category Requirements</t>
  </si>
  <si>
    <t>Survey</t>
  </si>
  <si>
    <t>Completed</t>
  </si>
  <si>
    <t>Complete</t>
  </si>
  <si>
    <t>Blank</t>
  </si>
  <si>
    <t>more surveys to go</t>
  </si>
  <si>
    <t>Yes</t>
  </si>
  <si>
    <t>No</t>
  </si>
  <si>
    <t>No of requirements</t>
  </si>
  <si>
    <t>IF(OR('General Assessment'!B11="&lt;Enter your company name&gt; ",'General Assessment'!B11="&lt;Enter solution name&gt;"),1,"")</t>
  </si>
  <si>
    <t>Response Status for Solution Category</t>
  </si>
  <si>
    <t>** for new solution category, add column before grey Column.</t>
  </si>
  <si>
    <t>No of Req</t>
  </si>
  <si>
    <t>Checking Mechanism</t>
  </si>
  <si>
    <t>Errors</t>
  </si>
  <si>
    <t>**Row values should be equal to "purple" row</t>
  </si>
  <si>
    <t>Solution Cat</t>
  </si>
  <si>
    <t>Satisfaction Survey</t>
  </si>
  <si>
    <t>Total</t>
  </si>
  <si>
    <t>Otherwise, check for errors to ensure that chart in solution Category will work.</t>
  </si>
  <si>
    <t>Multiple solution categories</t>
  </si>
  <si>
    <t>No response(s) to Mandatory requirements</t>
  </si>
  <si>
    <t>https://form.gov.sg/65c34fd747e450bd29190493</t>
  </si>
  <si>
    <t>Enter your company UEN</t>
  </si>
  <si>
    <t>Enter your company name</t>
  </si>
  <si>
    <t>Enter solution name</t>
  </si>
  <si>
    <t>UEN of Solution Provider</t>
  </si>
  <si>
    <t>Company Name of Solution Provider</t>
  </si>
  <si>
    <t>Name of Solution</t>
  </si>
  <si>
    <t>Link</t>
  </si>
  <si>
    <t>?662204622853743d7ad0d6a7=</t>
  </si>
  <si>
    <t>&amp;6594fc479fd9850012cfd85c=</t>
  </si>
  <si>
    <t>&amp;6594fc689fd9850012cfdc5c=</t>
  </si>
  <si>
    <t>Please select</t>
  </si>
  <si>
    <r>
      <rPr>
        <b/>
        <sz val="11"/>
        <color theme="1"/>
        <rFont val="Calibri"/>
        <family val="2"/>
        <scheme val="minor"/>
      </rPr>
      <t xml:space="preserve">Roster scheduling
</t>
    </r>
    <r>
      <rPr>
        <sz val="11"/>
        <color theme="1"/>
        <rFont val="Calibri"/>
        <family val="2"/>
        <scheme val="minor"/>
      </rPr>
      <t>Does your solution enable the company to perform the following functions?
• Grants access to all employees for mobile based, web-based and cloud based usage
• Track overall scheduling and generate attendance and overtime reports
• Push messages/notifications to employees automatically of own work shift
• Prompt/reminds users of scheduling updates</t>
    </r>
  </si>
  <si>
    <r>
      <rPr>
        <b/>
        <sz val="11"/>
        <color theme="1"/>
        <rFont val="Calibri"/>
        <family val="2"/>
        <scheme val="minor"/>
      </rPr>
      <t>Dashboard and reports</t>
    </r>
    <r>
      <rPr>
        <sz val="11"/>
        <color theme="1"/>
        <rFont val="Calibri"/>
        <family val="2"/>
        <scheme val="minor"/>
      </rPr>
      <t xml:space="preserve">
Does your solution come with a Dashboard and Reports Module which enables company to perform the following functions? 
• Dashboard showing overall scheduling status, attendance and overtime report
• Generation of attendance and overtime reports
Note:
[1] List all the reports related to this point</t>
    </r>
  </si>
  <si>
    <r>
      <rPr>
        <b/>
        <sz val="11"/>
        <color theme="1"/>
        <rFont val="Calibri"/>
        <family val="2"/>
        <scheme val="minor"/>
      </rPr>
      <t xml:space="preserve">Analytics and recommendations
</t>
    </r>
    <r>
      <rPr>
        <sz val="11"/>
        <color theme="1"/>
        <rFont val="Calibri"/>
        <family val="2"/>
        <scheme val="minor"/>
      </rPr>
      <t>Does your solution come with analytics and recommendation function which allows company to perform the following functions
a. understands customer behaviour (e.g. purchases, click through, browsing history)
b. recommends targeted marketing based on customer behaviour (eg. personalised rewards, personalised discounts, targeted notifications, targeted emails)
Note:
[1] Vendors with enquiries or interest to acquire a recommendation engine can contact AI@imda.gov.sg</t>
    </r>
  </si>
  <si>
    <r>
      <rPr>
        <b/>
        <sz val="11"/>
        <rFont val="Calibri"/>
        <family val="2"/>
        <scheme val="minor"/>
      </rPr>
      <t>Roadmapping for Optimisation and Decarbonisation</t>
    </r>
    <r>
      <rPr>
        <sz val="11"/>
        <rFont val="Calibri"/>
        <family val="2"/>
        <scheme val="minor"/>
      </rPr>
      <t xml:space="preserve">
Does your solution incorporate target-setting  and recommend decarbonisation pathways and  solutions?
</t>
    </r>
    <r>
      <rPr>
        <u/>
        <sz val="11"/>
        <rFont val="Calibri"/>
        <family val="2"/>
        <scheme val="minor"/>
      </rPr>
      <t xml:space="preserve">Use case examples:
</t>
    </r>
    <r>
      <rPr>
        <sz val="11"/>
        <rFont val="Calibri"/>
        <family val="2"/>
        <scheme val="minor"/>
      </rPr>
      <t xml:space="preserve">1. Through the solution, company is able to get advice and recommendations on emissions reduction. 
2. The solution enables target setting and tracking to enable company to track emissions performance over time.
3. The solution recommends and prioritises suitable abatement solutions and is able to estimate emissions savings through various solution adoption. </t>
    </r>
  </si>
  <si>
    <r>
      <rPr>
        <b/>
        <sz val="11"/>
        <rFont val="Calibri"/>
        <family val="2"/>
        <scheme val="minor"/>
      </rPr>
      <t>Benchmarking</t>
    </r>
    <r>
      <rPr>
        <sz val="11"/>
        <rFont val="Calibri"/>
        <family val="2"/>
        <scheme val="minor"/>
      </rPr>
      <t xml:space="preserve">
Does the solution compare company's sustainability performance against industry benchmarks  and identify areas for improvement.
</t>
    </r>
    <r>
      <rPr>
        <u/>
        <sz val="11"/>
        <rFont val="Calibri"/>
        <family val="2"/>
        <scheme val="minor"/>
      </rPr>
      <t>Use case example:</t>
    </r>
    <r>
      <rPr>
        <sz val="11"/>
        <rFont val="Calibri"/>
        <family val="2"/>
        <scheme val="minor"/>
      </rPr>
      <t xml:space="preserve">
1. Through the solution, company is able to understand its relative emissions performance against industry peers. 
2. The solution can suggest potential areas for improvement according to industry best practices.</t>
    </r>
  </si>
  <si>
    <r>
      <rPr>
        <b/>
        <sz val="11"/>
        <rFont val="Calibri"/>
        <family val="2"/>
        <scheme val="minor"/>
      </rPr>
      <t>Manage Supply Chain Emissions</t>
    </r>
    <r>
      <rPr>
        <sz val="11"/>
        <rFont val="Calibri"/>
        <family val="2"/>
        <scheme val="minor"/>
      </rPr>
      <t xml:space="preserve">
Does your solution track and manage supply chain emissions?
</t>
    </r>
    <r>
      <rPr>
        <u/>
        <sz val="11"/>
        <rFont val="Calibri"/>
        <family val="2"/>
        <scheme val="minor"/>
      </rPr>
      <t>Use case examples:</t>
    </r>
    <r>
      <rPr>
        <sz val="11"/>
        <rFont val="Calibri"/>
        <family val="2"/>
        <scheme val="minor"/>
      </rPr>
      <t xml:space="preserve">
1. The solution provides access to company's supply chain to directly provide data.
2. The solution provides access to company's supply chain to view selected dashboards.
</t>
    </r>
  </si>
  <si>
    <r>
      <rPr>
        <b/>
        <sz val="11"/>
        <rFont val="Calibri"/>
        <family val="2"/>
        <scheme val="minor"/>
      </rPr>
      <t>Solution Category:</t>
    </r>
    <r>
      <rPr>
        <sz val="11"/>
        <rFont val="Calibri"/>
        <family val="2"/>
        <scheme val="minor"/>
      </rPr>
      <t xml:space="preserve"> Carbon Management Solution
</t>
    </r>
    <r>
      <rPr>
        <b/>
        <sz val="11"/>
        <rFont val="Calibri"/>
        <family val="2"/>
        <scheme val="minor"/>
      </rPr>
      <t xml:space="preserve">Solution Category Description: </t>
    </r>
    <r>
      <rPr>
        <sz val="11"/>
        <rFont val="Calibri"/>
        <family val="2"/>
        <scheme val="minor"/>
      </rPr>
      <t>A tool used to quantify and track the emissions of greenhouse gases produced directly and indirectly from a business/organisation's economic activities according to internationally and locally recognised emissions factors.</t>
    </r>
  </si>
  <si>
    <r>
      <rPr>
        <b/>
        <sz val="11"/>
        <color theme="1"/>
        <rFont val="Calibri"/>
        <family val="2"/>
        <scheme val="minor"/>
      </rPr>
      <t>Data Extraction</t>
    </r>
    <r>
      <rPr>
        <sz val="11"/>
        <color theme="1"/>
        <rFont val="Calibri"/>
        <family val="2"/>
        <scheme val="minor"/>
      </rPr>
      <t xml:space="preserve">
Can SMEs' business data be extracted in discrete formats such as CSV, XLSX, XML, TSV, etc.? </t>
    </r>
  </si>
  <si>
    <r>
      <rPr>
        <b/>
        <sz val="11"/>
        <color theme="1"/>
        <rFont val="Calibri"/>
        <family val="2"/>
        <scheme val="minor"/>
      </rPr>
      <t>What are your payment terms for PSG packages?</t>
    </r>
    <r>
      <rPr>
        <sz val="11"/>
        <color theme="1"/>
        <rFont val="Calibri"/>
        <family val="2"/>
        <scheme val="minor"/>
      </rPr>
      <t xml:space="preserve">
Please indicate your billing terms in the remarks column.</t>
    </r>
  </si>
  <si>
    <t>List the formats data can be extracted in</t>
  </si>
  <si>
    <t>List your payment terms</t>
  </si>
  <si>
    <t>Your company must be listed on Peppol directory:
https://www.peppoldirectory.sg/</t>
  </si>
  <si>
    <r>
      <rPr>
        <b/>
        <sz val="11"/>
        <color rgb="FF000000"/>
        <rFont val="Calibri"/>
        <family val="2"/>
        <scheme val="minor"/>
      </rPr>
      <t xml:space="preserve">Cloud-based Solution
</t>
    </r>
    <r>
      <rPr>
        <sz val="11"/>
        <color rgb="FF000000"/>
        <rFont val="Calibri"/>
        <family val="2"/>
        <scheme val="minor"/>
      </rPr>
      <t xml:space="preserve">Is your solution cloud-based, offering secure, scalable, and accessible services from anywhere with an internet connection?
</t>
    </r>
    <r>
      <rPr>
        <u/>
        <sz val="11"/>
        <color rgb="FF000000"/>
        <rFont val="Calibri"/>
        <family val="2"/>
        <scheme val="minor"/>
      </rPr>
      <t xml:space="preserve">Use case example:
</t>
    </r>
    <r>
      <rPr>
        <sz val="11"/>
        <color rgb="FF000000"/>
        <rFont val="Calibri"/>
        <family val="2"/>
        <scheme val="minor"/>
      </rPr>
      <t>1. A company with multiple offices can access and update their carbon accounting data in real-time, regardless of location.</t>
    </r>
  </si>
  <si>
    <r>
      <rPr>
        <b/>
        <sz val="11"/>
        <color theme="1"/>
        <rFont val="Calibri"/>
        <family val="2"/>
        <scheme val="minor"/>
      </rPr>
      <t>Scope 3 Emissions Calculation</t>
    </r>
    <r>
      <rPr>
        <sz val="11"/>
        <color theme="1"/>
        <rFont val="Calibri"/>
        <family val="2"/>
        <scheme val="minor"/>
      </rPr>
      <t xml:space="preserve">
Does your solution calculate the company's carbon emissions based on Scope 3 according to the GHG protocol and/or ISO 14064-1?
</t>
    </r>
    <r>
      <rPr>
        <u/>
        <sz val="11"/>
        <color theme="1"/>
        <rFont val="Calibri"/>
        <family val="2"/>
        <scheme val="minor"/>
      </rPr>
      <t xml:space="preserve">Use case </t>
    </r>
    <r>
      <rPr>
        <u/>
        <sz val="11"/>
        <rFont val="Calibri"/>
        <family val="2"/>
        <scheme val="minor"/>
      </rPr>
      <t>examples:</t>
    </r>
    <r>
      <rPr>
        <u/>
        <sz val="11"/>
        <color theme="1"/>
        <rFont val="Calibri"/>
        <family val="2"/>
        <scheme val="minor"/>
      </rPr>
      <t xml:space="preserve"> </t>
    </r>
    <r>
      <rPr>
        <u/>
        <sz val="11"/>
        <color rgb="FFFF0000"/>
        <rFont val="Calibri"/>
        <family val="2"/>
        <scheme val="minor"/>
      </rPr>
      <t xml:space="preserve">
</t>
    </r>
    <r>
      <rPr>
        <sz val="11"/>
        <rFont val="Calibri"/>
        <family val="2"/>
        <scheme val="minor"/>
      </rPr>
      <t>1. Indirect emissions from upstream activities
- Purchase of goods and services
- Capital goods
- Fuel and energy related activities
- Transportation and distribution
- Waste generated in operations
- Business travel 
- Employee commuting
- Leased assets
2. Indirect emissions from downstream activities
- Transportation and distribution
- Processing of sold products
- Use of sold products
- End-of-life treatment of sold products
- Leased assets
- Franchises
- Investments</t>
    </r>
  </si>
  <si>
    <r>
      <rPr>
        <b/>
        <sz val="11"/>
        <rFont val="Calibri"/>
        <family val="2"/>
        <scheme val="minor"/>
      </rPr>
      <t>Carbon Footprint Calculation</t>
    </r>
    <r>
      <rPr>
        <sz val="11"/>
        <rFont val="Calibri"/>
        <family val="2"/>
        <scheme val="minor"/>
      </rPr>
      <t xml:space="preserve">
Does your solution calculate carbon emissions for the company's activities and products based on locally developed emissions factors such as SEFR, EMA and internationally recognised emission factors such as IPCC, IEA, EPA, or UK DEFRA?
</t>
    </r>
    <r>
      <rPr>
        <u/>
        <sz val="11"/>
        <rFont val="Calibri"/>
        <family val="2"/>
        <scheme val="minor"/>
      </rPr>
      <t xml:space="preserve">Use case examples: 
</t>
    </r>
    <r>
      <rPr>
        <sz val="11"/>
        <rFont val="Calibri"/>
        <family val="2"/>
        <scheme val="minor"/>
      </rPr>
      <t xml:space="preserve">1. The solution will suggest the appropriate emission factor to use based on the company's sector/country of operation etc.
2. Company will be able to overwrite the solution's emission factor suggestion and select the relevant emissions factor to use.
3. The solution is able to accommodate  the addition of emissions factors that may be developed in future. </t>
    </r>
  </si>
  <si>
    <r>
      <t xml:space="preserve">Support and Advisory
</t>
    </r>
    <r>
      <rPr>
        <sz val="11"/>
        <rFont val="Calibri"/>
        <family val="2"/>
        <scheme val="minor"/>
      </rPr>
      <t xml:space="preserve">Does your solution provide guidance/support on setting up and navigating the system?
</t>
    </r>
    <r>
      <rPr>
        <u/>
        <sz val="11"/>
        <rFont val="Calibri"/>
        <family val="2"/>
        <scheme val="minor"/>
      </rPr>
      <t>Use case example:</t>
    </r>
    <r>
      <rPr>
        <sz val="11"/>
        <rFont val="Calibri"/>
        <family val="2"/>
        <scheme val="minor"/>
      </rPr>
      <t xml:space="preserve">
1. Company gets guidance on the necessary data to input and where to input data into the system.
</t>
    </r>
  </si>
  <si>
    <r>
      <rPr>
        <b/>
        <sz val="11"/>
        <rFont val="Calibri"/>
        <family val="2"/>
        <scheme val="minor"/>
      </rPr>
      <t>Visualisation</t>
    </r>
    <r>
      <rPr>
        <sz val="11"/>
        <rFont val="Calibri"/>
        <family val="2"/>
        <scheme val="minor"/>
      </rPr>
      <t xml:space="preserve">
Does your solution include a dashboard that allows for visualising data, including overall emissions profile and breakdown by scope? 
</t>
    </r>
    <r>
      <rPr>
        <u/>
        <sz val="11"/>
        <rFont val="Calibri"/>
        <family val="2"/>
        <scheme val="minor"/>
      </rPr>
      <t xml:space="preserve">Use case examples: </t>
    </r>
    <r>
      <rPr>
        <sz val="11"/>
        <rFont val="Calibri"/>
        <family val="2"/>
        <scheme val="minor"/>
      </rPr>
      <t xml:space="preserve">
1. Overview: SME business owners use a high-level dashboard showing total emissions across all scopes. Interactive charts allow them to drill down into specific regions or business units with a single click.
2. Emissions breakdown: Sustainability teams use stacked bar charts and treemaps to visualise the breakdown (reflect percentage split) of emissions by source and by scope. This helps them prioritise areas for emission reduction initiatives.</t>
    </r>
  </si>
  <si>
    <r>
      <rPr>
        <b/>
        <sz val="11"/>
        <rFont val="Calibri"/>
        <family val="2"/>
        <scheme val="minor"/>
      </rPr>
      <t>User-friendly Interface</t>
    </r>
    <r>
      <rPr>
        <sz val="11"/>
        <rFont val="Calibri"/>
        <family val="2"/>
        <scheme val="minor"/>
      </rPr>
      <t xml:space="preserve">
Does your solution provide an intuitive interface, allow users to save and retrieve data from their last log in session and can data (e.g. dashboards and reports) be easily translated into printable, exportable and user-friendly formats?
</t>
    </r>
    <r>
      <rPr>
        <u/>
        <sz val="11"/>
        <rFont val="Calibri"/>
        <family val="2"/>
        <scheme val="minor"/>
      </rPr>
      <t xml:space="preserve">Use case examples:
</t>
    </r>
    <r>
      <rPr>
        <sz val="11"/>
        <rFont val="Calibri"/>
        <family val="2"/>
        <scheme val="minor"/>
      </rPr>
      <t xml:space="preserve">1. Intuitive navigation: A manager based overseas, with minimal training, easily navigates the system to input data. The experienced sustainability director in Singapore efficiently drills down through multiple layers of data using consistent, logical menu structures.
2. Role-based dashboards: When logging in, each user sees a dashboard relevant to their role and responsibilities.
3. Saving and exporting data: User can easily save and retrieve data from last log in session and data (e.g. emissions dashboards and reports) can be easily translated into printable, exportable and user-friendly formats. </t>
    </r>
  </si>
  <si>
    <r>
      <rPr>
        <b/>
        <sz val="11"/>
        <rFont val="Calibri"/>
        <family val="2"/>
        <scheme val="minor"/>
      </rPr>
      <t>Data Collection</t>
    </r>
    <r>
      <rPr>
        <sz val="11"/>
        <rFont val="Calibri"/>
        <family val="2"/>
        <scheme val="minor"/>
      </rPr>
      <t xml:space="preserve">
Does your solution support multiple data collection methods beyond manual data entry, such as CSV imports, data from sensors, auto-population from invoices, and other sources, to enable the management and analysis of data related to carbon emissions? (At least one other data collection method on top of manual data entry is required)
Use case examples: 
1. Manual data entry: Enable manual data entry via user-friendly interface.
2. Data from sensors: The carbon accounting solution automatically collects real-time electricity usage data from sensors installed.
3. Invoice processing: The solution integrates with SME's accounting software  to automatically extract relevant data from utility bills and fuel invoices
4. Integration with ERP: The solution connects with company's Enterprise Resource Planning (ERP) system to collect data.
5. Third-party data APIs: The solution connects to external APIs to collect relevant datafor autopopulation into the system.</t>
    </r>
  </si>
  <si>
    <r>
      <rPr>
        <b/>
        <sz val="11"/>
        <rFont val="Calibri"/>
        <family val="2"/>
        <scheme val="minor"/>
      </rPr>
      <t>Artificial Intelligence Functionality</t>
    </r>
    <r>
      <rPr>
        <sz val="11"/>
        <rFont val="Calibri"/>
        <family val="2"/>
        <scheme val="minor"/>
      </rPr>
      <t xml:space="preserve">
Does your solution incorporate artificial intelligence capabilities to enhance carbon accounting processes, such as data collection through proxies, predictive analytics, anomaly detection, automated data categorisation or natural language processing?
</t>
    </r>
    <r>
      <rPr>
        <u/>
        <sz val="11"/>
        <rFont val="Calibri"/>
        <family val="2"/>
        <scheme val="minor"/>
      </rPr>
      <t>Use case examples:</t>
    </r>
    <r>
      <rPr>
        <sz val="11"/>
        <rFont val="Calibri"/>
        <family val="2"/>
        <scheme val="minor"/>
      </rPr>
      <t xml:space="preserve">
1. Data collection through proxies: The AI could help fill data gaps using suitable proxies and indicate relevant source information.
2. Predictive analytics: The AI could forecast future emissions based on historical data and planned activities.
3. Anomaly detection: The system could automatically flag unusual spikes in emissions data for further investigation.
4. Automate data categorisation: AI could help categorise and allocate emissions data to the correct scopes and categories.
5. Natural language processing: The AI could assist in extracting relevant emissions data from unstructured text in invoices or reports.</t>
    </r>
  </si>
  <si>
    <r>
      <rPr>
        <b/>
        <sz val="11"/>
        <rFont val="Calibri"/>
        <family val="2"/>
        <scheme val="minor"/>
      </rPr>
      <t>Facilitating Public Reporting and Disclosures on International Platforms</t>
    </r>
    <r>
      <rPr>
        <sz val="11"/>
        <rFont val="Calibri"/>
        <family val="2"/>
        <scheme val="minor"/>
      </rPr>
      <t xml:space="preserve">
Does your solution facilitate the generation of a sustainability report in line with frameworks such as ISSB, GRI, SASB, or TCFD and disclosure on international platforms such as CDP or SBTi? 
</t>
    </r>
    <r>
      <rPr>
        <u/>
        <sz val="11"/>
        <rFont val="Calibri"/>
        <family val="2"/>
        <scheme val="minor"/>
      </rPr>
      <t>Use case example:</t>
    </r>
    <r>
      <rPr>
        <sz val="11"/>
        <rFont val="Calibri"/>
        <family val="2"/>
        <scheme val="minor"/>
      </rPr>
      <t xml:space="preserve">
1. Company is able to use the solution to compile data required for public reporting and disclosures on international platforms.</t>
    </r>
  </si>
  <si>
    <r>
      <rPr>
        <b/>
        <sz val="11"/>
        <color theme="1"/>
        <rFont val="Calibri"/>
        <family val="2"/>
        <scheme val="minor"/>
      </rPr>
      <t>Have you validated your digital solution's compliance with the Data Analytics and/or Personal Data Protection Requirements?</t>
    </r>
    <r>
      <rPr>
        <sz val="11"/>
        <color theme="1"/>
        <rFont val="Calibri"/>
        <family val="2"/>
        <scheme val="minor"/>
      </rPr>
      <t xml:space="preserve">
Please fill-up the Compliance with the Data Analytics and/or Personal Data Protection Requirements. https://go.gov.sg/dapdp
</t>
    </r>
    <r>
      <rPr>
        <b/>
        <sz val="11"/>
        <color theme="1"/>
        <rFont val="Calibri"/>
        <family val="2"/>
        <scheme val="minor"/>
      </rPr>
      <t>Data Analytics</t>
    </r>
    <r>
      <rPr>
        <sz val="11"/>
        <color theme="1"/>
        <rFont val="Calibri"/>
        <family val="2"/>
        <scheme val="minor"/>
      </rPr>
      <t xml:space="preserve">: Digital solutions should come with one or more dashboards that provide an at-a-glance overview of charts/indicators with cross-filtering feature to help users analyse data and generate insights to make informed decisions.
</t>
    </r>
    <r>
      <rPr>
        <b/>
        <sz val="11"/>
        <color theme="1"/>
        <rFont val="Calibri"/>
        <family val="2"/>
        <scheme val="minor"/>
      </rPr>
      <t>Personal Data Protection:</t>
    </r>
    <r>
      <rPr>
        <sz val="11"/>
        <color theme="1"/>
        <rFont val="Calibri"/>
        <family val="2"/>
        <scheme val="minor"/>
      </rPr>
      <t xml:space="preserve"> Digital solutions that collect, use, disclose, process or dispose personal data should incorporate features that support the obligations under the Personal Data Protection Act (2020). </t>
    </r>
  </si>
  <si>
    <t>Compliance with the Data Analytics and/or Personal Data Protection Requirements</t>
  </si>
  <si>
    <t>Human Resource Shared Services (HRSS) Needs Analysis + HR Administrative Support &amp; Payroll Processing via HRMS</t>
  </si>
  <si>
    <r>
      <rPr>
        <b/>
        <sz val="11"/>
        <color theme="1"/>
        <rFont val="Calibri"/>
        <family val="2"/>
        <scheme val="minor"/>
      </rPr>
      <t xml:space="preserve">Solution Category: </t>
    </r>
    <r>
      <rPr>
        <sz val="11"/>
        <color theme="1"/>
        <rFont val="Calibri"/>
        <family val="2"/>
        <scheme val="minor"/>
      </rPr>
      <t xml:space="preserve">Human Resource Shared Services (HRSS) Needs Analysis + HR Administrative Support &amp; Payroll Processing via HRMS
</t>
    </r>
    <r>
      <rPr>
        <b/>
        <sz val="11"/>
        <color theme="1"/>
        <rFont val="Calibri"/>
        <family val="2"/>
        <scheme val="minor"/>
      </rPr>
      <t xml:space="preserve">Solution Category Description: </t>
    </r>
    <r>
      <rPr>
        <sz val="11"/>
        <color theme="1"/>
        <rFont val="Calibri"/>
        <family val="2"/>
        <scheme val="minor"/>
      </rPr>
      <t>Review a company’s internal HR process, offer a HRMS system and provide HR Administrative and payroll processing support such as issuing payslips, ePayment of Salaries, leave, attendance and claims.</t>
    </r>
  </si>
  <si>
    <r>
      <rPr>
        <b/>
        <sz val="11"/>
        <color rgb="FF000000"/>
        <rFont val="Calibri"/>
        <family val="2"/>
        <scheme val="minor"/>
      </rPr>
      <t xml:space="preserve">Solution Category: </t>
    </r>
    <r>
      <rPr>
        <sz val="11"/>
        <color rgb="FF000000"/>
        <rFont val="Calibri"/>
        <family val="2"/>
        <scheme val="minor"/>
      </rPr>
      <t xml:space="preserve">Marketing and Sales Content Generation
</t>
    </r>
    <r>
      <rPr>
        <b/>
        <sz val="11"/>
        <color rgb="FF000000"/>
        <rFont val="Calibri"/>
        <family val="2"/>
        <scheme val="minor"/>
      </rPr>
      <t>Solution Category Description:</t>
    </r>
    <r>
      <rPr>
        <sz val="11"/>
        <color rgb="FF000000"/>
        <rFont val="Calibri"/>
        <family val="2"/>
        <scheme val="minor"/>
      </rPr>
      <t xml:space="preserve"> These tools should assist SMEs in their efforts to generate tailored content (e.g. social media posts, ads, customised emails, AI-generated images), develop creative campaign concepts and brainstorm content ideas or product innovations, and gather actionable market insights to enhance SME's marketing &amp; sales strategies.</t>
    </r>
  </si>
  <si>
    <r>
      <rPr>
        <b/>
        <sz val="11"/>
        <color rgb="FF000000"/>
        <rFont val="Calibri"/>
        <family val="2"/>
        <scheme val="minor"/>
      </rPr>
      <t xml:space="preserve">Solution Category: </t>
    </r>
    <r>
      <rPr>
        <sz val="11"/>
        <color rgb="FF000000"/>
        <rFont val="Calibri"/>
        <family val="2"/>
        <scheme val="minor"/>
      </rPr>
      <t xml:space="preserve">Chatbots for Customer Engagement
</t>
    </r>
    <r>
      <rPr>
        <b/>
        <sz val="11"/>
        <color rgb="FF000000"/>
        <rFont val="Calibri"/>
        <family val="2"/>
        <scheme val="minor"/>
      </rPr>
      <t>Solution Category Description:</t>
    </r>
    <r>
      <rPr>
        <sz val="11"/>
        <color rgb="FF000000"/>
        <rFont val="Calibri"/>
        <family val="2"/>
        <scheme val="minor"/>
      </rPr>
      <t xml:space="preserve"> Chatbots can automate responses to customer enquiries on digital platforms, enhance customer engagement via personalised recommendations and seamless interactions, collect feedback from customers to help businesses to improve their products and services, as well as automatically capture and follow-up on leads to increase conversions and drive sales.</t>
    </r>
  </si>
  <si>
    <t>Please submit a document containing screenshots of IRAS listing, named "IRAS AIS Supporting.pdf", as part of your submission.
Do not continue with the submission until your solution is listed in IRAS AIS Listing.</t>
  </si>
  <si>
    <t xml:space="preserve">The purpose of the Vendor Self-Assessment Checklist (henceforth referred to as "Checklist") is to enable vendors to perform a preliminary assessment of their solution eligibility for Pre-Approval under SMEs Go Digital. </t>
  </si>
  <si>
    <r>
      <t>All MANDATORY requirements must be met with “YES” in order to proceed to the next question. DO NOT proceed with the next question, if "NO" is selected for any of the mandatory fields. All preferred fields must be answered with "Yes" or "No".</t>
    </r>
    <r>
      <rPr>
        <strike/>
        <sz val="11"/>
        <color theme="1"/>
        <rFont val="Calibri"/>
        <family val="2"/>
        <scheme val="minor"/>
      </rPr>
      <t xml:space="preserve">
</t>
    </r>
    <r>
      <rPr>
        <sz val="11"/>
        <color theme="1"/>
        <rFont val="Calibri"/>
        <family val="2"/>
        <scheme val="minor"/>
      </rPr>
      <t>If you do not meet all the requirements in each row, please select "No" as your response.</t>
    </r>
  </si>
  <si>
    <r>
      <t xml:space="preserve">This section helps </t>
    </r>
    <r>
      <rPr>
        <sz val="11"/>
        <rFont val="Calibri"/>
        <family val="2"/>
        <scheme val="minor"/>
      </rPr>
      <t xml:space="preserve">you determine </t>
    </r>
    <r>
      <rPr>
        <sz val="11"/>
        <color theme="1"/>
        <rFont val="Calibri"/>
        <family val="2"/>
        <scheme val="minor"/>
      </rPr>
      <t>if your solution is eligible for pre-approval under the pr</t>
    </r>
    <r>
      <rPr>
        <sz val="11"/>
        <rFont val="Calibri"/>
        <family val="2"/>
        <scheme val="minor"/>
      </rPr>
      <t>ogr</t>
    </r>
    <r>
      <rPr>
        <sz val="11"/>
        <color theme="1"/>
        <rFont val="Calibri"/>
        <family val="2"/>
        <scheme val="minor"/>
      </rPr>
      <t xml:space="preserve">amme.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</si>
  <si>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t>Field Service Management</t>
  </si>
  <si>
    <r>
      <rPr>
        <b/>
        <sz val="11"/>
        <rFont val="Calibri"/>
        <family val="2"/>
        <scheme val="minor"/>
      </rPr>
      <t>Solution Category:</t>
    </r>
    <r>
      <rPr>
        <sz val="11"/>
        <rFont val="Calibri"/>
        <family val="2"/>
        <scheme val="minor"/>
      </rPr>
      <t xml:space="preserve"> Field Service Management
</t>
    </r>
    <r>
      <rPr>
        <b/>
        <sz val="11"/>
        <rFont val="Calibri"/>
        <family val="2"/>
        <scheme val="minor"/>
      </rPr>
      <t xml:space="preserve">Solution Category Description: </t>
    </r>
    <r>
      <rPr>
        <sz val="11"/>
        <rFont val="Calibri"/>
        <family val="2"/>
        <scheme val="minor"/>
      </rPr>
      <t xml:space="preserve">Field service management solutions help businesses manage their operations outside the office, such as repairs and maintenance. This involves scheduling technicians, tracking work orders, and ensuring efficient communication with customers.
</t>
    </r>
  </si>
  <si>
    <r>
      <rPr>
        <b/>
        <sz val="12"/>
        <color rgb="FF000000"/>
        <rFont val="Calibri"/>
        <family val="2"/>
      </rPr>
      <t xml:space="preserve">Work Order Management and Scheduling
</t>
    </r>
    <r>
      <rPr>
        <sz val="12"/>
        <color rgb="FF000000"/>
        <rFont val="Calibri"/>
        <family val="2"/>
      </rPr>
      <t>Does your solution enable users to manage work order and technicians with features such as:
1. creating, assigning and tracking work orders from initiation to completion, including details such as customer information, job location, required skills and equipment, priority level, etc.
2. scheduling technicians based on their profile such as skill level, availability or proximity to the job. 
[e.g., A manager assigns a technician to a high-priority job based on proximity and skill set.]</t>
    </r>
  </si>
  <si>
    <r>
      <rPr>
        <b/>
        <sz val="12"/>
        <color rgb="FF000000"/>
        <rFont val="Calibri"/>
        <family val="2"/>
      </rPr>
      <t xml:space="preserve">Work Order Automation using IoT
</t>
    </r>
    <r>
      <rPr>
        <sz val="12"/>
        <color rgb="FF000000"/>
        <rFont val="Calibri"/>
        <family val="2"/>
      </rPr>
      <t>Does your solution provide integration with IoT sensors to trigger work orders and enable dynamic maintenance scheduling?
[e.g., An IoT sensor detects a malfunction in equipment and automatically generates a work order for repair.]</t>
    </r>
  </si>
  <si>
    <r>
      <rPr>
        <b/>
        <sz val="12"/>
        <color rgb="FF000000"/>
        <rFont val="Calibri"/>
        <family val="2"/>
      </rPr>
      <t xml:space="preserve">Mobile Access
</t>
    </r>
    <r>
      <rPr>
        <sz val="12"/>
        <color rgb="FF000000"/>
        <rFont val="Calibri"/>
        <family val="2"/>
      </rPr>
      <t>Does your solution provide a mobile app that can be installed on technicians' mobile devices to access the following functions:
1. receive push notifications and view work orders;
2. update job status with digital record such as text, e-signature, images and videos;
3. allow data entry during offline mode and automatically sync data to cloud once online.
[e.g., A technician updates job status with photos and e-signature while offline, which syncs once back online.]</t>
    </r>
  </si>
  <si>
    <r>
      <rPr>
        <b/>
        <sz val="12"/>
        <color rgb="FF000000"/>
        <rFont val="Calibri"/>
        <family val="2"/>
      </rPr>
      <t xml:space="preserve">Client, Site &amp; Contract Management
</t>
    </r>
    <r>
      <rPr>
        <sz val="12"/>
        <color rgb="FF000000"/>
        <rFont val="Calibri"/>
        <family val="2"/>
      </rPr>
      <t>Does your solution centralise customer data and site information and manage contracts with features such as:
1. contract expiry tracking for proactive renewal management with automated reminders;
2. site hierarchy management that enables creation of detailed structures (e.g. buildings, levels, rooms) for technicians to locate assets during service calls;
[e.g., A site manager receives automated reminders for contract renewals.]</t>
    </r>
  </si>
  <si>
    <r>
      <rPr>
        <b/>
        <sz val="12"/>
        <color rgb="FF000000"/>
        <rFont val="Calibri"/>
        <family val="2"/>
      </rPr>
      <t xml:space="preserve">HR System Payroll Automation
</t>
    </r>
    <r>
      <rPr>
        <sz val="12"/>
        <color rgb="FF000000"/>
        <rFont val="Calibri"/>
        <family val="2"/>
      </rPr>
      <t>Does your solution allow integration with third party HR systems to facilitate payrolls?
[e.g., Payroll data is automatically updated from the HR system.]</t>
    </r>
  </si>
  <si>
    <r>
      <rPr>
        <b/>
        <sz val="12"/>
        <color rgb="FF000000"/>
        <rFont val="Calibri"/>
        <family val="2"/>
      </rPr>
      <t xml:space="preserve">Integration with Inventory Management System
</t>
    </r>
    <r>
      <rPr>
        <sz val="12"/>
        <color rgb="FF000000"/>
        <rFont val="Calibri"/>
        <family val="2"/>
      </rPr>
      <t>Does your solution allow integration with third party inventory management systems to keep track and update stock for on site job?
[e.g., Inventory levels are updated in real-time after job completion.]</t>
    </r>
  </si>
  <si>
    <r>
      <rPr>
        <b/>
        <sz val="12"/>
        <color rgb="FF000000"/>
        <rFont val="Calibri"/>
        <family val="2"/>
      </rPr>
      <t xml:space="preserve">Asset Management
</t>
    </r>
    <r>
      <rPr>
        <sz val="12"/>
        <color rgb="FF000000"/>
        <rFont val="Calibri"/>
        <family val="2"/>
      </rPr>
      <t>Does your solution enable users to maintain a comprehensive asset register that allows for capturing equipment attributes, installation sites, lifecycle data and attached documents (such as technical manuals, drawings, photos)?
[e.g., An asset manager accesses lifecycle data and technical manuals for maintenance planning.]</t>
    </r>
  </si>
  <si>
    <r>
      <rPr>
        <b/>
        <sz val="12"/>
        <color rgb="FF000000"/>
        <rFont val="Calibri"/>
        <family val="2"/>
      </rPr>
      <t xml:space="preserve">Dashboard and Reporting
</t>
    </r>
    <r>
      <rPr>
        <sz val="12"/>
        <color rgb="FF000000"/>
        <rFont val="Calibri"/>
        <family val="2"/>
      </rPr>
      <t>Does your solution provide Dashboard and Reporting capabilities which can perform the following functions:
1. shows overall real-time monitoring of job status, technician availability and current locations, scheduling status, attendance and overtime report
2. generation of attendance, jobsite (hours spent, type of job done) report
[e.g., A manager reviews real-time job status and technician availability on a dashboard.]</t>
    </r>
  </si>
  <si>
    <r>
      <rPr>
        <b/>
        <sz val="12"/>
        <color rgb="FF000000"/>
        <rFont val="Calibri"/>
        <family val="2"/>
      </rPr>
      <t>Automated report using GenAI</t>
    </r>
    <r>
      <rPr>
        <sz val="12"/>
        <color rgb="FF000000"/>
        <rFont val="Calibri"/>
        <family val="2"/>
      </rPr>
      <t xml:space="preserve">
Does your solution enable users to generate work order summaries using Generative AI that should be able to:
1. transform rough notes taken by technicians into well-organised summaries
2. write summaries that are concise and easy to understand
 [e.g., A technician's rough notes are transformed into a clear and concise report.]</t>
    </r>
  </si>
  <si>
    <t xml:space="preserve">Can your solution allow for cloud based, mobile based and/or web-based usage?  
</t>
  </si>
  <si>
    <t xml:space="preserve">There are a total of 5 tabs in the Checklist. With the exception of i) Instructions tab, your response is required for all tabs.
i) Instructions
ii) General Assessment: General assessment of organisation
iii) Solution Category Requirements: Assessment of solution based on solution category requirements
iv) Satisfaction Survey
v) Overall Dashboard
</t>
  </si>
  <si>
    <r>
      <rPr>
        <sz val="11"/>
        <rFont val="Calibri"/>
        <family val="2"/>
        <scheme val="minor"/>
      </rPr>
      <t>This section helps you determine if your solution is eligible for pre-approval under the programme.</t>
    </r>
    <r>
      <rPr>
        <sz val="11"/>
        <color theme="1"/>
        <rFont val="Calibri"/>
        <family val="2"/>
        <scheme val="minor"/>
      </rPr>
      <t xml:space="preserv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</si>
  <si>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t>Version: 25-2.0</t>
  </si>
  <si>
    <r>
      <t xml:space="preserve">You are required to provide </t>
    </r>
    <r>
      <rPr>
        <b/>
        <sz val="11"/>
        <color rgb="FF000000"/>
        <rFont val="Calibri"/>
        <family val="2"/>
        <scheme val="minor"/>
      </rPr>
      <t>at least 5 local Singapore registered businesses customer references</t>
    </r>
    <r>
      <rPr>
        <sz val="11"/>
        <color rgb="FF000000"/>
        <rFont val="Calibri"/>
        <family val="2"/>
        <scheme val="minor"/>
      </rPr>
      <t xml:space="preserve"> who fulfil the following criteria
- Group Annual Sales turnover of not more than S$100 million or Group Employment size of not more than 200 workers 
- </t>
    </r>
    <r>
      <rPr>
        <b/>
        <sz val="11"/>
        <color rgb="FF000000"/>
        <rFont val="Calibri"/>
        <family val="2"/>
        <scheme val="minor"/>
      </rPr>
      <t>current users</t>
    </r>
    <r>
      <rPr>
        <sz val="11"/>
        <color rgb="FF000000"/>
        <rFont val="Calibri"/>
        <family val="2"/>
        <scheme val="minor"/>
      </rPr>
      <t xml:space="preserve"> of the implemented solution and have been using it for</t>
    </r>
    <r>
      <rPr>
        <b/>
        <sz val="11"/>
        <color rgb="FF000000"/>
        <rFont val="Calibri"/>
        <family val="2"/>
        <scheme val="minor"/>
      </rPr>
      <t xml:space="preserve"> more than 6 months</t>
    </r>
    <r>
      <rPr>
        <sz val="11"/>
        <color rgb="FF000000"/>
        <rFont val="Calibri"/>
        <family val="2"/>
        <scheme val="minor"/>
      </rPr>
      <t xml:space="preserve">. 
</t>
    </r>
    <r>
      <rPr>
        <b/>
        <sz val="11"/>
        <color rgb="FF000000"/>
        <rFont val="Calibri"/>
        <family val="2"/>
        <scheme val="minor"/>
      </rPr>
      <t xml:space="preserve">
Note</t>
    </r>
    <r>
      <rPr>
        <sz val="11"/>
        <color rgb="FF000000"/>
        <rFont val="Calibri"/>
        <family val="2"/>
        <scheme val="minor"/>
      </rPr>
      <t>:
- These customers may be contacted by IMDA for verification. 
- Survey participants will need to sign in using the Singpass app to access the online survey. The Singpass ID will be included with the survey submission.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</si>
</sst>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809]d\ mmmm\ yyyy;@"/>
  </numFmts>
  <fonts count="35" x14ac:knownFonts="1">
    <font>
      <sz val="11"/>
      <color theme="1"/>
      <name val="Calibri"/>
      <family val="2"/>
      <scheme val="minor"/>
    </font>
    <font>
      <b/>
      <sz val="11"/>
      <color theme="0"/>
      <name val="Calibri"/>
      <family val="2"/>
      <scheme val="minor"/>
    </font>
    <font>
      <b/>
      <sz val="11"/>
      <color theme="1"/>
      <name val="Calibri"/>
      <family val="2"/>
      <scheme val="minor"/>
    </font>
    <font>
      <sz val="11"/>
      <color rgb="FF0070C0"/>
      <name val="Calibri"/>
      <family val="2"/>
      <scheme val="minor"/>
    </font>
    <font>
      <b/>
      <u/>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1"/>
      <color theme="1"/>
      <name val="Calibri"/>
      <family val="2"/>
      <scheme val="minor"/>
    </font>
    <font>
      <sz val="11"/>
      <color rgb="FFFF0000"/>
      <name val="Calibri"/>
      <family val="2"/>
      <scheme val="minor"/>
    </font>
    <font>
      <u/>
      <sz val="11"/>
      <color theme="1"/>
      <name val="Calibri"/>
      <family val="2"/>
      <scheme val="minor"/>
    </font>
    <font>
      <sz val="11"/>
      <name val="Calibri"/>
      <family val="2"/>
      <scheme val="minor"/>
    </font>
    <font>
      <i/>
      <sz val="11"/>
      <color theme="1"/>
      <name val="Calibri"/>
      <family val="2"/>
      <scheme val="minor"/>
    </font>
    <font>
      <b/>
      <sz val="11"/>
      <name val="Calibri"/>
      <family val="2"/>
      <scheme val="minor"/>
    </font>
    <font>
      <b/>
      <sz val="11"/>
      <color rgb="FFFF0000"/>
      <name val="Calibri"/>
      <family val="2"/>
      <scheme val="minor"/>
    </font>
    <font>
      <sz val="11"/>
      <color rgb="FF000000"/>
      <name val="Calibri"/>
      <family val="2"/>
      <scheme val="minor"/>
    </font>
    <font>
      <b/>
      <sz val="11"/>
      <color rgb="FF000000"/>
      <name val="Calibri"/>
      <family val="2"/>
      <scheme val="minor"/>
    </font>
    <font>
      <u/>
      <sz val="11"/>
      <color theme="10"/>
      <name val="Calibri"/>
      <family val="2"/>
      <scheme val="minor"/>
    </font>
    <font>
      <b/>
      <sz val="12"/>
      <color theme="1"/>
      <name val="Calibri"/>
      <family val="2"/>
      <scheme val="minor"/>
    </font>
    <font>
      <sz val="36"/>
      <color theme="1"/>
      <name val="Calibri"/>
      <family val="2"/>
      <scheme val="minor"/>
    </font>
    <font>
      <b/>
      <u/>
      <sz val="11"/>
      <color rgb="FF7030A0"/>
      <name val="Calibri"/>
      <family val="2"/>
      <scheme val="minor"/>
    </font>
    <font>
      <b/>
      <sz val="16"/>
      <color theme="1"/>
      <name val="Calibri"/>
      <family val="2"/>
      <scheme val="minor"/>
    </font>
    <font>
      <strike/>
      <sz val="11"/>
      <color theme="1"/>
      <name val="Calibri"/>
      <family val="2"/>
      <scheme val="minor"/>
    </font>
    <font>
      <b/>
      <sz val="11"/>
      <color rgb="FF7030A0"/>
      <name val="Calibri"/>
      <family val="2"/>
      <scheme val="minor"/>
    </font>
    <font>
      <b/>
      <u/>
      <sz val="11"/>
      <name val="Calibri"/>
      <family val="2"/>
      <scheme val="minor"/>
    </font>
    <font>
      <u/>
      <sz val="11"/>
      <color rgb="FF000000"/>
      <name val="Calibri"/>
      <family val="2"/>
      <scheme val="minor"/>
    </font>
    <font>
      <b/>
      <u/>
      <sz val="11"/>
      <color rgb="FF000000"/>
      <name val="Calibri"/>
      <family val="2"/>
      <scheme val="minor"/>
    </font>
    <font>
      <sz val="11"/>
      <name val="Calibri"/>
      <family val="2"/>
    </font>
    <font>
      <b/>
      <sz val="11"/>
      <name val="Calibri"/>
      <family val="2"/>
    </font>
    <font>
      <sz val="11"/>
      <color rgb="FF000000"/>
      <name val="Calibri"/>
      <family val="2"/>
      <scheme val="minor"/>
    </font>
    <font>
      <u/>
      <sz val="11"/>
      <name val="Calibri"/>
      <family val="2"/>
      <scheme val="minor"/>
    </font>
    <font>
      <u/>
      <sz val="11"/>
      <color rgb="FFFF0000"/>
      <name val="Calibri"/>
      <family val="2"/>
      <scheme val="minor"/>
    </font>
    <font>
      <b/>
      <sz val="12"/>
      <color rgb="FF000000"/>
      <name val="Calibri"/>
      <family val="2"/>
    </font>
    <font>
      <sz val="12"/>
      <color rgb="FF000000"/>
      <name val="Calibri"/>
      <family val="2"/>
    </font>
    <font>
      <sz val="12"/>
      <color rgb="FF000000"/>
      <name val="Calibri"/>
      <family val="2"/>
    </font>
  </fonts>
  <fills count="10">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
      <patternFill patternType="solid">
        <fgColor rgb="FFF1E8F8"/>
        <bgColor indexed="64"/>
      </patternFill>
    </fill>
    <fill>
      <patternFill patternType="solid">
        <fgColor rgb="FFFFFF00"/>
        <bgColor indexed="64"/>
      </patternFill>
    </fill>
    <fill>
      <patternFill patternType="solid">
        <fgColor rgb="FFEDE2F6"/>
        <bgColor indexed="64"/>
      </patternFill>
    </fill>
    <fill>
      <patternFill patternType="solid">
        <fgColor theme="0"/>
        <bgColor indexed="64"/>
      </patternFill>
    </fill>
    <fill>
      <patternFill patternType="solid">
        <fgColor theme="0" tint="-4.9989318521683403E-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9" fontId="8" fillId="0" borderId="0" applyFont="0" applyFill="0" applyBorder="0" applyAlignment="0" applyProtection="0"/>
    <xf numFmtId="0" fontId="17" fillId="0" borderId="0" applyNumberFormat="0" applyFill="0" applyBorder="0" applyAlignment="0" applyProtection="0"/>
  </cellStyleXfs>
  <cellXfs count="131">
    <xf numFmtId="0" fontId="0" fillId="0" borderId="0" xfId="0"/>
    <xf numFmtId="0" fontId="0" fillId="0" borderId="0" xfId="0" applyAlignment="1">
      <alignment vertical="top"/>
    </xf>
    <xf numFmtId="0" fontId="2" fillId="0" borderId="0" xfId="0" applyFont="1" applyAlignment="1">
      <alignment vertical="top"/>
    </xf>
    <xf numFmtId="0" fontId="0" fillId="0" borderId="0" xfId="0" applyAlignment="1">
      <alignment horizontal="left" vertical="top"/>
    </xf>
    <xf numFmtId="0" fontId="0" fillId="0" borderId="0" xfId="0" applyAlignment="1">
      <alignment vertical="top" wrapText="1"/>
    </xf>
    <xf numFmtId="0" fontId="3" fillId="0" borderId="0" xfId="0" applyFont="1" applyAlignment="1">
      <alignment horizontal="right" vertical="top"/>
    </xf>
    <xf numFmtId="0" fontId="0" fillId="2" borderId="0" xfId="0" applyFill="1" applyAlignment="1">
      <alignment vertical="top"/>
    </xf>
    <xf numFmtId="0" fontId="0" fillId="0" borderId="0" xfId="0" applyAlignment="1">
      <alignment vertical="center"/>
    </xf>
    <xf numFmtId="0" fontId="0" fillId="0" borderId="0" xfId="0" applyAlignment="1">
      <alignment horizontal="left" vertical="top" wrapText="1"/>
    </xf>
    <xf numFmtId="0" fontId="2" fillId="0" borderId="0" xfId="0" applyFont="1" applyAlignment="1">
      <alignment horizontal="left" vertical="top"/>
    </xf>
    <xf numFmtId="0" fontId="3" fillId="0" borderId="0" xfId="0" applyFont="1" applyAlignment="1">
      <alignment horizontal="right" vertical="top" indent="1"/>
    </xf>
    <xf numFmtId="0" fontId="7" fillId="0" borderId="0" xfId="0" applyFont="1" applyAlignment="1">
      <alignment horizontal="left" vertical="top" wrapText="1"/>
    </xf>
    <xf numFmtId="0" fontId="2" fillId="0" borderId="1" xfId="0" applyFont="1" applyBorder="1" applyAlignment="1">
      <alignment vertical="top" wrapText="1"/>
    </xf>
    <xf numFmtId="0" fontId="0" fillId="0" borderId="1" xfId="0" applyBorder="1" applyAlignment="1">
      <alignment vertical="top" wrapText="1"/>
    </xf>
    <xf numFmtId="9" fontId="0" fillId="0" borderId="0" xfId="1" applyFont="1"/>
    <xf numFmtId="9" fontId="0" fillId="0" borderId="0" xfId="0" applyNumberFormat="1"/>
    <xf numFmtId="0" fontId="2" fillId="3" borderId="1" xfId="0" applyFont="1" applyFill="1" applyBorder="1" applyAlignment="1">
      <alignment horizontal="left" vertical="top"/>
    </xf>
    <xf numFmtId="0" fontId="2" fillId="3" borderId="1" xfId="0" applyFont="1" applyFill="1" applyBorder="1" applyAlignment="1">
      <alignment vertical="top"/>
    </xf>
    <xf numFmtId="0" fontId="0" fillId="0" borderId="1" xfId="0" applyBorder="1" applyAlignment="1">
      <alignment horizontal="left" vertical="top" wrapText="1"/>
    </xf>
    <xf numFmtId="0" fontId="11" fillId="0" borderId="1" xfId="0" applyFont="1" applyBorder="1" applyAlignment="1">
      <alignment horizontal="left" vertical="top" wrapText="1"/>
    </xf>
    <xf numFmtId="0" fontId="11" fillId="0" borderId="1" xfId="0" applyFont="1" applyBorder="1" applyAlignment="1">
      <alignment vertical="top" wrapText="1"/>
    </xf>
    <xf numFmtId="0" fontId="0" fillId="0" borderId="1" xfId="0" quotePrefix="1" applyBorder="1" applyAlignment="1">
      <alignment vertical="top" wrapText="1"/>
    </xf>
    <xf numFmtId="2" fontId="0" fillId="0" borderId="1" xfId="0" applyNumberFormat="1" applyBorder="1" applyAlignment="1">
      <alignment horizontal="left" vertical="top" wrapText="1"/>
    </xf>
    <xf numFmtId="0" fontId="1" fillId="2" borderId="0" xfId="0" applyFont="1" applyFill="1" applyAlignment="1">
      <alignment vertical="center"/>
    </xf>
    <xf numFmtId="0" fontId="11" fillId="3" borderId="1" xfId="0" applyFont="1" applyFill="1" applyBorder="1" applyAlignment="1">
      <alignment vertical="top" wrapText="1"/>
    </xf>
    <xf numFmtId="0" fontId="11" fillId="3" borderId="1" xfId="0" applyFont="1" applyFill="1" applyBorder="1" applyAlignment="1">
      <alignment horizontal="left" vertical="top" wrapText="1"/>
    </xf>
    <xf numFmtId="0" fontId="9" fillId="0" borderId="0" xfId="0" applyFont="1" applyAlignment="1">
      <alignment horizontal="left" vertical="top" wrapText="1"/>
    </xf>
    <xf numFmtId="0" fontId="2" fillId="0" borderId="0" xfId="0" applyFont="1"/>
    <xf numFmtId="0" fontId="0" fillId="0" borderId="5" xfId="0" applyBorder="1" applyAlignment="1">
      <alignment horizontal="left" vertical="top" wrapText="1"/>
    </xf>
    <xf numFmtId="0" fontId="11" fillId="3" borderId="3" xfId="0" applyFont="1" applyFill="1" applyBorder="1" applyAlignment="1">
      <alignment horizontal="left" vertical="top" wrapText="1"/>
    </xf>
    <xf numFmtId="0" fontId="11" fillId="3" borderId="4" xfId="0" applyFont="1" applyFill="1" applyBorder="1" applyAlignment="1">
      <alignment horizontal="left" vertical="top" wrapText="1"/>
    </xf>
    <xf numFmtId="0" fontId="9" fillId="0" borderId="0" xfId="0" applyFont="1"/>
    <xf numFmtId="0" fontId="1" fillId="2" borderId="0" xfId="0" applyFont="1" applyFill="1" applyAlignment="1">
      <alignment horizontal="left" vertical="center"/>
    </xf>
    <xf numFmtId="0" fontId="17" fillId="0" borderId="0" xfId="2" applyFill="1" applyBorder="1" applyAlignment="1">
      <alignment vertical="top"/>
    </xf>
    <xf numFmtId="0" fontId="0" fillId="3" borderId="1" xfId="0" applyFill="1" applyBorder="1" applyAlignment="1">
      <alignment horizontal="left" vertical="top"/>
    </xf>
    <xf numFmtId="0" fontId="0" fillId="3" borderId="1" xfId="0" applyFill="1" applyBorder="1" applyAlignment="1">
      <alignment horizontal="left" vertical="top" wrapText="1"/>
    </xf>
    <xf numFmtId="1" fontId="0" fillId="3" borderId="1" xfId="0" applyNumberFormat="1" applyFill="1" applyBorder="1" applyAlignment="1">
      <alignment horizontal="left" vertical="top" wrapText="1"/>
    </xf>
    <xf numFmtId="0" fontId="0" fillId="3" borderId="2" xfId="0" applyFill="1" applyBorder="1" applyAlignment="1">
      <alignment horizontal="left" vertical="top" wrapText="1"/>
    </xf>
    <xf numFmtId="0" fontId="0" fillId="3" borderId="3" xfId="0" applyFill="1" applyBorder="1" applyAlignment="1">
      <alignment horizontal="left" vertical="top" wrapText="1"/>
    </xf>
    <xf numFmtId="0" fontId="0" fillId="3" borderId="4" xfId="0" applyFill="1" applyBorder="1" applyAlignment="1">
      <alignment horizontal="left" vertical="top" wrapText="1"/>
    </xf>
    <xf numFmtId="0" fontId="0" fillId="0" borderId="6" xfId="0" applyBorder="1" applyAlignment="1">
      <alignment vertical="top" wrapText="1"/>
    </xf>
    <xf numFmtId="0" fontId="0" fillId="3" borderId="1" xfId="0" applyFill="1" applyBorder="1" applyAlignment="1">
      <alignment vertical="top" wrapText="1"/>
    </xf>
    <xf numFmtId="0" fontId="15" fillId="0" borderId="1" xfId="0" applyFont="1" applyBorder="1" applyAlignment="1">
      <alignment vertical="top" wrapText="1"/>
    </xf>
    <xf numFmtId="0" fontId="0" fillId="0" borderId="4" xfId="0" applyBorder="1" applyAlignment="1">
      <alignment horizontal="left" vertical="top" wrapText="1"/>
    </xf>
    <xf numFmtId="0" fontId="0" fillId="0" borderId="4" xfId="0" applyBorder="1" applyAlignment="1">
      <alignment vertical="top" wrapText="1"/>
    </xf>
    <xf numFmtId="0" fontId="11" fillId="0" borderId="4" xfId="0" applyFont="1" applyBorder="1" applyAlignment="1">
      <alignment horizontal="left" vertical="top" wrapText="1"/>
    </xf>
    <xf numFmtId="0" fontId="11" fillId="0" borderId="4" xfId="0" applyFont="1" applyBorder="1" applyAlignment="1">
      <alignment vertical="top" wrapText="1"/>
    </xf>
    <xf numFmtId="0" fontId="2" fillId="0" borderId="4" xfId="0" applyFont="1" applyBorder="1" applyAlignment="1">
      <alignment horizontal="left" vertical="top" wrapText="1"/>
    </xf>
    <xf numFmtId="0" fontId="0" fillId="0" borderId="7" xfId="0" applyBorder="1" applyAlignment="1">
      <alignment horizontal="left" vertical="top" wrapText="1"/>
    </xf>
    <xf numFmtId="0" fontId="2" fillId="0" borderId="4" xfId="0" applyFont="1" applyBorder="1" applyAlignment="1">
      <alignment vertical="top" wrapText="1"/>
    </xf>
    <xf numFmtId="164" fontId="3" fillId="0" borderId="0" xfId="0" applyNumberFormat="1" applyFont="1" applyAlignment="1">
      <alignment horizontal="right" vertical="top" indent="1"/>
    </xf>
    <xf numFmtId="164" fontId="3" fillId="0" borderId="0" xfId="0" applyNumberFormat="1" applyFont="1" applyAlignment="1">
      <alignment vertical="top"/>
    </xf>
    <xf numFmtId="0" fontId="17" fillId="0" borderId="0" xfId="2" applyAlignment="1">
      <alignment horizontal="left" vertical="top"/>
    </xf>
    <xf numFmtId="0" fontId="17" fillId="0" borderId="0" xfId="2"/>
    <xf numFmtId="0" fontId="0" fillId="0" borderId="0" xfId="0" applyAlignment="1" applyProtection="1">
      <alignment vertical="top"/>
      <protection locked="0"/>
    </xf>
    <xf numFmtId="0" fontId="0" fillId="0" borderId="0" xfId="0" applyAlignment="1" applyProtection="1">
      <alignment vertical="center"/>
      <protection locked="0"/>
    </xf>
    <xf numFmtId="0" fontId="2" fillId="0" borderId="0" xfId="0" applyFont="1" applyAlignment="1" applyProtection="1">
      <alignment vertical="top"/>
      <protection locked="0"/>
    </xf>
    <xf numFmtId="0" fontId="17" fillId="0" borderId="0" xfId="2" applyAlignment="1" applyProtection="1">
      <alignment vertical="top" wrapText="1"/>
      <protection locked="0"/>
    </xf>
    <xf numFmtId="0" fontId="0" fillId="5" borderId="1" xfId="0" applyFill="1" applyBorder="1" applyAlignment="1" applyProtection="1">
      <alignment horizontal="left" vertical="top" wrapText="1"/>
      <protection locked="0"/>
    </xf>
    <xf numFmtId="0" fontId="0" fillId="5" borderId="1" xfId="0" applyFill="1" applyBorder="1" applyAlignment="1">
      <alignment horizontal="left" vertical="top" wrapText="1"/>
    </xf>
    <xf numFmtId="0" fontId="0" fillId="5" borderId="5" xfId="0" applyFill="1" applyBorder="1" applyAlignment="1">
      <alignment horizontal="left" vertical="top" wrapText="1"/>
    </xf>
    <xf numFmtId="0" fontId="0" fillId="5" borderId="6" xfId="0" applyFill="1" applyBorder="1" applyAlignment="1">
      <alignment horizontal="left" vertical="top" wrapText="1"/>
    </xf>
    <xf numFmtId="0" fontId="0" fillId="0" borderId="11" xfId="0" applyBorder="1"/>
    <xf numFmtId="0" fontId="0" fillId="0" borderId="12" xfId="0" applyBorder="1"/>
    <xf numFmtId="0" fontId="19" fillId="4" borderId="13" xfId="0" applyFont="1" applyFill="1" applyBorder="1" applyAlignment="1">
      <alignment horizontal="center" vertical="center"/>
    </xf>
    <xf numFmtId="0" fontId="18" fillId="3" borderId="8" xfId="0" applyFont="1" applyFill="1" applyBorder="1"/>
    <xf numFmtId="0" fontId="17" fillId="0" borderId="13" xfId="2" applyFill="1" applyBorder="1" applyAlignment="1">
      <alignment vertical="top"/>
    </xf>
    <xf numFmtId="0" fontId="2" fillId="3" borderId="8" xfId="0" applyFont="1" applyFill="1" applyBorder="1"/>
    <xf numFmtId="0" fontId="2" fillId="3" borderId="10" xfId="0" applyFont="1" applyFill="1" applyBorder="1"/>
    <xf numFmtId="0" fontId="2" fillId="3" borderId="9" xfId="0" applyFont="1" applyFill="1" applyBorder="1"/>
    <xf numFmtId="0" fontId="21" fillId="0" borderId="0" xfId="0" applyFont="1"/>
    <xf numFmtId="9" fontId="0" fillId="6" borderId="0" xfId="1" applyFont="1" applyFill="1"/>
    <xf numFmtId="0" fontId="0" fillId="7" borderId="0" xfId="0" applyFill="1"/>
    <xf numFmtId="0" fontId="2" fillId="0" borderId="1" xfId="0" applyFont="1" applyBorder="1" applyAlignment="1">
      <alignment vertical="top"/>
    </xf>
    <xf numFmtId="0" fontId="0" fillId="5" borderId="1" xfId="0" applyFill="1" applyBorder="1" applyAlignment="1">
      <alignment horizontal="left" vertical="top"/>
    </xf>
    <xf numFmtId="0" fontId="0" fillId="0" borderId="0" xfId="0" applyAlignment="1">
      <alignment horizontal="center" vertical="center"/>
    </xf>
    <xf numFmtId="0" fontId="0" fillId="0" borderId="0" xfId="0" applyAlignment="1" applyProtection="1">
      <alignment horizontal="left" vertical="top"/>
      <protection locked="0"/>
    </xf>
    <xf numFmtId="0" fontId="17" fillId="0" borderId="0" xfId="2" applyFill="1" applyAlignment="1" applyProtection="1">
      <alignment vertical="top" wrapText="1"/>
      <protection locked="0"/>
    </xf>
    <xf numFmtId="0" fontId="0" fillId="0" borderId="0" xfId="0" applyAlignment="1" applyProtection="1">
      <alignment vertical="top" wrapText="1"/>
      <protection locked="0"/>
    </xf>
    <xf numFmtId="0" fontId="17" fillId="0" borderId="0" xfId="2" applyFill="1" applyProtection="1">
      <protection locked="0"/>
    </xf>
    <xf numFmtId="0" fontId="0" fillId="6" borderId="1" xfId="0" applyFill="1" applyBorder="1" applyAlignment="1">
      <alignment horizontal="left" vertical="center" wrapText="1"/>
    </xf>
    <xf numFmtId="0" fontId="7" fillId="0" borderId="0" xfId="0" applyFont="1" applyAlignment="1">
      <alignment vertical="top"/>
    </xf>
    <xf numFmtId="0" fontId="11" fillId="0" borderId="0" xfId="0" applyFont="1" applyAlignment="1">
      <alignment vertical="top" wrapText="1"/>
    </xf>
    <xf numFmtId="0" fontId="0" fillId="0" borderId="1" xfId="0" applyBorder="1" applyAlignment="1" applyProtection="1">
      <alignment vertical="top"/>
      <protection locked="0"/>
    </xf>
    <xf numFmtId="1" fontId="0" fillId="0" borderId="0" xfId="0" applyNumberFormat="1"/>
    <xf numFmtId="0" fontId="9" fillId="0" borderId="0" xfId="0" applyFont="1" applyAlignment="1">
      <alignment horizontal="left" vertical="top"/>
    </xf>
    <xf numFmtId="0" fontId="7" fillId="0" borderId="0" xfId="0" applyFont="1" applyAlignment="1">
      <alignment horizontal="left" vertical="top"/>
    </xf>
    <xf numFmtId="0" fontId="0" fillId="8" borderId="0" xfId="0" applyFill="1" applyAlignment="1">
      <alignment vertical="top"/>
    </xf>
    <xf numFmtId="1" fontId="0" fillId="0" borderId="0" xfId="0" quotePrefix="1" applyNumberFormat="1"/>
    <xf numFmtId="0" fontId="0" fillId="7" borderId="1" xfId="0" applyFill="1" applyBorder="1" applyAlignment="1" applyProtection="1">
      <alignment vertical="top"/>
      <protection locked="0"/>
    </xf>
    <xf numFmtId="0" fontId="11" fillId="5" borderId="1" xfId="0" applyFont="1" applyFill="1" applyBorder="1" applyAlignment="1">
      <alignment horizontal="left" vertical="top" wrapText="1"/>
    </xf>
    <xf numFmtId="0" fontId="0" fillId="0" borderId="1" xfId="0" applyBorder="1" applyAlignment="1">
      <alignment vertical="top"/>
    </xf>
    <xf numFmtId="0" fontId="11" fillId="0" borderId="1" xfId="0" applyFont="1" applyBorder="1" applyAlignment="1">
      <alignment vertical="top"/>
    </xf>
    <xf numFmtId="0" fontId="0" fillId="0" borderId="14" xfId="0" applyBorder="1" applyAlignment="1">
      <alignment vertical="top" wrapText="1"/>
    </xf>
    <xf numFmtId="0" fontId="8" fillId="0" borderId="1" xfId="0" applyFont="1" applyBorder="1" applyAlignment="1">
      <alignment vertical="top" wrapText="1"/>
    </xf>
    <xf numFmtId="0" fontId="27" fillId="0" borderId="14" xfId="0" applyFont="1" applyBorder="1" applyAlignment="1">
      <alignment vertical="top" wrapText="1"/>
    </xf>
    <xf numFmtId="0" fontId="8" fillId="0" borderId="1" xfId="0" applyFont="1" applyBorder="1" applyAlignment="1">
      <alignment horizontal="left" vertical="top" wrapText="1"/>
    </xf>
    <xf numFmtId="0" fontId="12" fillId="0" borderId="0" xfId="0" applyFont="1" applyAlignment="1">
      <alignment wrapText="1"/>
    </xf>
    <xf numFmtId="0" fontId="29" fillId="0" borderId="1" xfId="0" applyFont="1" applyBorder="1" applyAlignment="1">
      <alignment vertical="top" wrapText="1"/>
    </xf>
    <xf numFmtId="0" fontId="29" fillId="3" borderId="1" xfId="0" applyFont="1" applyFill="1" applyBorder="1" applyAlignment="1">
      <alignment horizontal="left" vertical="top" wrapText="1"/>
    </xf>
    <xf numFmtId="0" fontId="3" fillId="8" borderId="0" xfId="0" applyFont="1" applyFill="1" applyAlignment="1">
      <alignment horizontal="right" vertical="top" indent="1"/>
    </xf>
    <xf numFmtId="164" fontId="3" fillId="8" borderId="0" xfId="0" applyNumberFormat="1" applyFont="1" applyFill="1" applyAlignment="1">
      <alignment horizontal="right" vertical="top" indent="1"/>
    </xf>
    <xf numFmtId="0" fontId="17" fillId="8" borderId="0" xfId="2" applyFill="1" applyAlignment="1">
      <alignment horizontal="left" vertical="top"/>
    </xf>
    <xf numFmtId="0" fontId="2" fillId="8" borderId="0" xfId="0" applyFont="1" applyFill="1" applyAlignment="1">
      <alignment horizontal="left"/>
    </xf>
    <xf numFmtId="0" fontId="0" fillId="8" borderId="0" xfId="0" applyFill="1" applyAlignment="1">
      <alignment horizontal="left" vertical="top" wrapText="1"/>
    </xf>
    <xf numFmtId="0" fontId="0" fillId="8" borderId="0" xfId="0" applyFill="1" applyAlignment="1">
      <alignment vertical="top" wrapText="1"/>
    </xf>
    <xf numFmtId="0" fontId="2" fillId="8" borderId="0" xfId="0" applyFont="1" applyFill="1" applyAlignment="1">
      <alignment horizontal="left" vertical="top"/>
    </xf>
    <xf numFmtId="0" fontId="2" fillId="8" borderId="0" xfId="0" applyFont="1" applyFill="1" applyAlignment="1">
      <alignment vertical="center"/>
    </xf>
    <xf numFmtId="0" fontId="2" fillId="8" borderId="0" xfId="0" applyFont="1" applyFill="1" applyAlignment="1">
      <alignment horizontal="left" vertical="center" wrapText="1"/>
    </xf>
    <xf numFmtId="0" fontId="2" fillId="8" borderId="0" xfId="0" applyFont="1" applyFill="1" applyAlignment="1">
      <alignment vertical="center" wrapText="1"/>
    </xf>
    <xf numFmtId="0" fontId="2" fillId="8" borderId="0" xfId="0" applyFont="1" applyFill="1" applyAlignment="1">
      <alignment horizontal="left" vertical="top" wrapText="1"/>
    </xf>
    <xf numFmtId="0" fontId="0" fillId="8" borderId="0" xfId="0" applyFill="1" applyAlignment="1">
      <alignment horizontal="left" vertical="top"/>
    </xf>
    <xf numFmtId="0" fontId="2" fillId="8" borderId="0" xfId="0" applyFont="1" applyFill="1" applyAlignment="1">
      <alignment vertical="top" wrapText="1"/>
    </xf>
    <xf numFmtId="0" fontId="13" fillId="0" borderId="4" xfId="0" applyFont="1" applyBorder="1" applyAlignment="1">
      <alignment vertical="top" wrapText="1"/>
    </xf>
    <xf numFmtId="0" fontId="0" fillId="7" borderId="1" xfId="0" applyFill="1" applyBorder="1" applyAlignment="1" applyProtection="1">
      <alignment horizontal="left" vertical="top" wrapText="1"/>
      <protection locked="0"/>
    </xf>
    <xf numFmtId="0" fontId="0" fillId="7" borderId="1" xfId="0" applyFill="1" applyBorder="1" applyAlignment="1" applyProtection="1">
      <alignment vertical="top" wrapText="1"/>
      <protection locked="0"/>
    </xf>
    <xf numFmtId="0" fontId="8" fillId="7" borderId="1" xfId="0" applyFont="1" applyFill="1" applyBorder="1" applyAlignment="1" applyProtection="1">
      <alignment vertical="top" wrapText="1"/>
      <protection locked="0"/>
    </xf>
    <xf numFmtId="0" fontId="0" fillId="9" borderId="0" xfId="0" applyFill="1"/>
    <xf numFmtId="0" fontId="14" fillId="9" borderId="0" xfId="0" applyFont="1" applyFill="1"/>
    <xf numFmtId="0" fontId="9" fillId="9" borderId="0" xfId="0" applyFont="1" applyFill="1"/>
    <xf numFmtId="0" fontId="13" fillId="0" borderId="1" xfId="0" applyFont="1" applyBorder="1" applyAlignment="1">
      <alignment vertical="top" wrapText="1"/>
    </xf>
    <xf numFmtId="0" fontId="29" fillId="0" borderId="1" xfId="0" applyFont="1" applyBorder="1" applyAlignment="1">
      <alignment horizontal="left" vertical="top" wrapText="1"/>
    </xf>
    <xf numFmtId="0" fontId="2" fillId="0" borderId="1" xfId="0" applyFont="1" applyBorder="1" applyAlignment="1">
      <alignment horizontal="left" vertical="top"/>
    </xf>
    <xf numFmtId="0" fontId="0" fillId="0" borderId="1" xfId="0" applyBorder="1" applyAlignment="1">
      <alignment horizontal="left" vertical="top"/>
    </xf>
    <xf numFmtId="0" fontId="17" fillId="5" borderId="1" xfId="2" applyFill="1" applyBorder="1" applyAlignment="1" applyProtection="1">
      <alignment vertical="top" wrapText="1"/>
    </xf>
    <xf numFmtId="0" fontId="32" fillId="0" borderId="15" xfId="0" applyFont="1" applyBorder="1" applyAlignment="1">
      <alignment vertical="top" wrapText="1"/>
    </xf>
    <xf numFmtId="0" fontId="33" fillId="0" borderId="15" xfId="0" applyFont="1" applyBorder="1" applyAlignment="1">
      <alignment vertical="top" wrapText="1"/>
    </xf>
    <xf numFmtId="0" fontId="34" fillId="0" borderId="15" xfId="0" applyFont="1" applyBorder="1" applyAlignment="1">
      <alignment vertical="top" wrapText="1"/>
    </xf>
    <xf numFmtId="0" fontId="1" fillId="2" borderId="0" xfId="0" applyFont="1" applyFill="1" applyAlignment="1">
      <alignment horizontal="left" vertical="center"/>
    </xf>
    <xf numFmtId="0" fontId="0" fillId="0" borderId="0" xfId="0" applyAlignment="1">
      <alignment horizontal="left" vertical="top" wrapText="1"/>
    </xf>
    <xf numFmtId="0" fontId="15" fillId="0" borderId="0" xfId="0" applyFont="1" applyAlignment="1">
      <alignment horizontal="left" vertical="top" wrapText="1"/>
    </xf>
  </cellXfs>
  <cellStyles count="3">
    <cellStyle name="Hyperlink" xfId="2" builtinId="8"/>
    <cellStyle name="Normal" xfId="0" builtinId="0"/>
    <cellStyle name="Percent" xfId="1" builtinId="5"/>
  </cellStyles>
  <dxfs count="19">
    <dxf>
      <fill>
        <patternFill>
          <bgColor rgb="FFFF9999"/>
        </patternFill>
      </fill>
    </dxf>
    <dxf>
      <fill>
        <patternFill>
          <bgColor rgb="FFFF0000"/>
        </patternFill>
      </fill>
    </dxf>
    <dxf>
      <fill>
        <patternFill>
          <bgColor theme="9" tint="0.39994506668294322"/>
        </patternFill>
      </fill>
    </dxf>
    <dxf>
      <fill>
        <patternFill patternType="none">
          <bgColor auto="1"/>
        </patternFill>
      </fill>
    </dxf>
    <dxf>
      <fill>
        <patternFill>
          <bgColor rgb="FFFF0000"/>
        </patternFill>
      </fill>
    </dxf>
    <dxf>
      <fill>
        <patternFill>
          <bgColor theme="2"/>
        </patternFill>
      </fill>
    </dxf>
    <dxf>
      <fill>
        <patternFill>
          <bgColor rgb="FFF1E8F8"/>
        </patternFill>
      </fill>
    </dxf>
    <dxf>
      <fill>
        <patternFill>
          <bgColor rgb="FFFF0000"/>
        </patternFill>
      </fill>
    </dxf>
    <dxf>
      <fill>
        <patternFill>
          <bgColor rgb="FFF1E8F8"/>
        </patternFill>
      </fill>
    </dxf>
    <dxf>
      <fill>
        <patternFill>
          <bgColor rgb="FFFF0000"/>
        </patternFill>
      </fill>
    </dxf>
    <dxf>
      <fill>
        <patternFill>
          <bgColor rgb="FFF1E8F8"/>
        </patternFill>
      </fill>
    </dxf>
    <dxf>
      <fill>
        <patternFill>
          <bgColor rgb="FFFF0000"/>
        </patternFill>
      </fill>
    </dxf>
    <dxf>
      <fill>
        <patternFill>
          <bgColor rgb="FFF1E8F8"/>
        </patternFill>
      </fill>
    </dxf>
    <dxf>
      <fill>
        <patternFill>
          <bgColor rgb="FFFF0000"/>
        </patternFill>
      </fill>
    </dxf>
    <dxf>
      <fill>
        <patternFill>
          <bgColor rgb="FFF1E8F8"/>
        </patternFill>
      </fill>
    </dxf>
    <dxf>
      <fill>
        <patternFill>
          <bgColor rgb="FFFF0000"/>
        </patternFill>
      </fill>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colors>
    <mruColors>
      <color rgb="FFEDE2F6"/>
      <color rgb="FFFF9999"/>
      <color rgb="FFF1E8F8"/>
      <color rgb="FFDCC5ED"/>
      <color rgb="FFBD92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329C-4B5B-8000-8FA62CCBEA36}"/>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329C-4B5B-8000-8FA62CCBEA36}"/>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B21D-4464-B561-6DB29147471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0-32A7-486C-8ADC-E14686997B64}"/>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0-B21D-4464-B561-6DB29147471E}"/>
              </c:ext>
            </c:extLst>
          </c:dPt>
          <c:val>
            <c:numRef>
              <c:f>'Data for graphs'!$B$14</c:f>
              <c:numCache>
                <c:formatCode>0%</c:formatCode>
                <c:ptCount val="1"/>
                <c:pt idx="0">
                  <c:v>1</c:v>
                </c:pt>
              </c:numCache>
            </c:numRef>
          </c:val>
          <c:extLst>
            <c:ext xmlns:c16="http://schemas.microsoft.com/office/drawing/2014/chart" uri="{C3380CC4-5D6E-409C-BE32-E72D297353CC}">
              <c16:uniqueId val="{00000001-32A7-486C-8ADC-E14686997B64}"/>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chemeClr val="accent1"/>
            </a:solidFill>
            <a:ln>
              <a:noFill/>
            </a:ln>
            <a:effectLst/>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2-F5B0-454F-B3A3-2104C3762EE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F5B0-454F-B3A3-2104C3762EE5}"/>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F5B0-454F-B3A3-2104C3762EE5}"/>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9059-43F3-BE26-D67A837A5881}"/>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9059-43F3-BE26-D67A837A588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5C6C-4965-93B2-1949867A6D78}"/>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2-5C6C-4965-93B2-1949867A6D78}"/>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4-5C6C-4965-93B2-1949867A6D78}"/>
              </c:ext>
            </c:extLst>
          </c:dPt>
          <c:val>
            <c:numRef>
              <c:f>'Data for graphs'!$B$14</c:f>
              <c:numCache>
                <c:formatCode>0%</c:formatCode>
                <c:ptCount val="1"/>
                <c:pt idx="0">
                  <c:v>1</c:v>
                </c:pt>
              </c:numCache>
            </c:numRef>
          </c:val>
          <c:extLst>
            <c:ext xmlns:c16="http://schemas.microsoft.com/office/drawing/2014/chart" uri="{C3380CC4-5D6E-409C-BE32-E72D297353CC}">
              <c16:uniqueId val="{00000005-5C6C-4965-93B2-1949867A6D78}"/>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Overall</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graphs'!$M$2</c:f>
              <c:strCache>
                <c:ptCount val="1"/>
                <c:pt idx="0">
                  <c:v>Complete</c:v>
                </c:pt>
              </c:strCache>
            </c:strRef>
          </c:tx>
          <c:spPr>
            <a:solidFill>
              <a:srgbClr val="7030A0"/>
            </a:solidFill>
            <a:ln>
              <a:solidFill>
                <a:srgbClr val="7030A0"/>
              </a:solidFill>
            </a:ln>
            <a:effectLst/>
            <a:sp3d>
              <a:contourClr>
                <a:srgbClr val="7030A0"/>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graphs'!$N$2</c:f>
              <c:numCache>
                <c:formatCode>0%</c:formatCode>
                <c:ptCount val="1"/>
                <c:pt idx="0">
                  <c:v>0</c:v>
                </c:pt>
              </c:numCache>
            </c:numRef>
          </c:val>
          <c:extLst>
            <c:ext xmlns:c16="http://schemas.microsoft.com/office/drawing/2014/chart" uri="{C3380CC4-5D6E-409C-BE32-E72D297353CC}">
              <c16:uniqueId val="{00000000-75C1-402C-AF7C-F9BF67F41BA3}"/>
            </c:ext>
          </c:extLst>
        </c:ser>
        <c:ser>
          <c:idx val="1"/>
          <c:order val="1"/>
          <c:tx>
            <c:strRef>
              <c:f>'Data for graphs'!$M$3</c:f>
              <c:strCache>
                <c:ptCount val="1"/>
                <c:pt idx="0">
                  <c:v>Blank</c:v>
                </c:pt>
              </c:strCache>
            </c:strRef>
          </c:tx>
          <c:spPr>
            <a:noFill/>
            <a:ln>
              <a:solidFill>
                <a:srgbClr val="7030A0"/>
              </a:solidFill>
            </a:ln>
            <a:effectLst/>
            <a:sp3d>
              <a:contourClr>
                <a:srgbClr val="7030A0"/>
              </a:contourClr>
            </a:sp3d>
          </c:spPr>
          <c:invertIfNegative val="0"/>
          <c:val>
            <c:numRef>
              <c:f>'Data for graphs'!$N$3</c:f>
              <c:numCache>
                <c:formatCode>0%</c:formatCode>
                <c:ptCount val="1"/>
                <c:pt idx="0">
                  <c:v>1</c:v>
                </c:pt>
              </c:numCache>
            </c:numRef>
          </c:val>
          <c:extLst>
            <c:ext xmlns:c16="http://schemas.microsoft.com/office/drawing/2014/chart" uri="{C3380CC4-5D6E-409C-BE32-E72D297353CC}">
              <c16:uniqueId val="{00000001-75C1-402C-AF7C-F9BF67F41BA3}"/>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DB42-4708-8EF6-A89251E3EAF1}"/>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DB42-4708-8EF6-A89251E3EAF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8.png"/><Relationship Id="rId5" Type="http://schemas.openxmlformats.org/officeDocument/2006/relationships/chart" Target="../charts/chart7.xml"/><Relationship Id="rId4" Type="http://schemas.openxmlformats.org/officeDocument/2006/relationships/chart" Target="../charts/chart6.xml"/></Relationships>
</file>

<file path=xl/drawings/_rels/vmlDrawing2.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6" Type="http://schemas.openxmlformats.org/officeDocument/2006/relationships/image" Target="../media/image7.emf"/><Relationship Id="rId5" Type="http://schemas.openxmlformats.org/officeDocument/2006/relationships/image" Target="../media/image6.emf"/><Relationship Id="rId4"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3</xdr:col>
      <xdr:colOff>57150</xdr:colOff>
      <xdr:row>2</xdr:row>
      <xdr:rowOff>363038</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3581400</xdr:colOff>
      <xdr:row>2</xdr:row>
      <xdr:rowOff>47625</xdr:rowOff>
    </xdr:from>
    <xdr:to>
      <xdr:col>5</xdr:col>
      <xdr:colOff>57150</xdr:colOff>
      <xdr:row>2</xdr:row>
      <xdr:rowOff>339270</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44650" y="428625"/>
          <a:ext cx="1102995" cy="291645"/>
        </a:xfrm>
        <a:prstGeom prst="rect">
          <a:avLst/>
        </a:prstGeom>
      </xdr:spPr>
    </xdr:pic>
    <xdr:clientData/>
  </xdr:twoCellAnchor>
  <xdr:twoCellAnchor>
    <xdr:from>
      <xdr:col>0</xdr:col>
      <xdr:colOff>1022082</xdr:colOff>
      <xdr:row>7</xdr:row>
      <xdr:rowOff>178467</xdr:rowOff>
    </xdr:from>
    <xdr:to>
      <xdr:col>1</xdr:col>
      <xdr:colOff>5559793</xdr:colOff>
      <xdr:row>8</xdr:row>
      <xdr:rowOff>975660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5078772</xdr:colOff>
      <xdr:row>7</xdr:row>
      <xdr:rowOff>344671</xdr:rowOff>
    </xdr:from>
    <xdr:to>
      <xdr:col>1</xdr:col>
      <xdr:colOff>5768704</xdr:colOff>
      <xdr:row>8</xdr:row>
      <xdr:rowOff>578941</xdr:rowOff>
    </xdr:to>
    <xdr:grpSp>
      <xdr:nvGrpSpPr>
        <xdr:cNvPr id="23" name="Group 22">
          <a:extLst>
            <a:ext uri="{FF2B5EF4-FFF2-40B4-BE49-F238E27FC236}">
              <a16:creationId xmlns:a16="http://schemas.microsoft.com/office/drawing/2014/main" id="{00000000-0008-0000-0100-000017000000}"/>
            </a:ext>
          </a:extLst>
        </xdr:cNvPr>
        <xdr:cNvGrpSpPr/>
      </xdr:nvGrpSpPr>
      <xdr:grpSpPr>
        <a:xfrm>
          <a:off x="5530257" y="3545071"/>
          <a:ext cx="689932" cy="826725"/>
          <a:chOff x="4672783" y="2164848"/>
          <a:chExt cx="684264" cy="833512"/>
        </a:xfrm>
      </xdr:grpSpPr>
      <xdr:sp macro="" textlink="'Data for graphs'!B25">
        <xdr:nvSpPr>
          <xdr:cNvPr id="21" name="Rectangle 20">
            <a:extLst>
              <a:ext uri="{FF2B5EF4-FFF2-40B4-BE49-F238E27FC236}">
                <a16:creationId xmlns:a16="http://schemas.microsoft.com/office/drawing/2014/main" id="{00000000-0008-0000-0100-000015000000}"/>
              </a:ext>
            </a:extLst>
          </xdr:cNvPr>
          <xdr:cNvSpPr/>
        </xdr:nvSpPr>
        <xdr:spPr>
          <a:xfrm>
            <a:off x="4794402" y="2164848"/>
            <a:ext cx="441020" cy="728843"/>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2" name="Rectangle 21">
            <a:extLst>
              <a:ext uri="{FF2B5EF4-FFF2-40B4-BE49-F238E27FC236}">
                <a16:creationId xmlns:a16="http://schemas.microsoft.com/office/drawing/2014/main" id="{00000000-0008-0000-0100-000016000000}"/>
              </a:ext>
            </a:extLst>
          </xdr:cNvPr>
          <xdr:cNvSpPr/>
        </xdr:nvSpPr>
        <xdr:spPr>
          <a:xfrm>
            <a:off x="4672783" y="2650623"/>
            <a:ext cx="684264" cy="347737"/>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31748</xdr:colOff>
      <xdr:row>10</xdr:row>
      <xdr:rowOff>21166</xdr:rowOff>
    </xdr:from>
    <xdr:to>
      <xdr:col>1</xdr:col>
      <xdr:colOff>4857749</xdr:colOff>
      <xdr:row>11</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5163608</xdr:colOff>
      <xdr:row>10</xdr:row>
      <xdr:rowOff>183091</xdr:rowOff>
    </xdr:from>
    <xdr:to>
      <xdr:col>1</xdr:col>
      <xdr:colOff>5853540</xdr:colOff>
      <xdr:row>10</xdr:row>
      <xdr:rowOff>1011652</xdr:rowOff>
    </xdr:to>
    <xdr:grpSp>
      <xdr:nvGrpSpPr>
        <xdr:cNvPr id="13" name="Group 12">
          <a:extLst>
            <a:ext uri="{FF2B5EF4-FFF2-40B4-BE49-F238E27FC236}">
              <a16:creationId xmlns:a16="http://schemas.microsoft.com/office/drawing/2014/main" id="{00000000-0008-0000-0200-00000D000000}"/>
            </a:ext>
          </a:extLst>
        </xdr:cNvPr>
        <xdr:cNvGrpSpPr/>
      </xdr:nvGrpSpPr>
      <xdr:grpSpPr>
        <a:xfrm>
          <a:off x="5597948" y="4448386"/>
          <a:ext cx="689932" cy="826656"/>
          <a:chOff x="4669949" y="2164848"/>
          <a:chExt cx="689932" cy="828561"/>
        </a:xfrm>
      </xdr:grpSpPr>
      <xdr:sp macro="" textlink="'Data for graphs'!C25">
        <xdr:nvSpPr>
          <xdr:cNvPr id="14" name="Rectangle 13">
            <a:extLst>
              <a:ext uri="{FF2B5EF4-FFF2-40B4-BE49-F238E27FC236}">
                <a16:creationId xmlns:a16="http://schemas.microsoft.com/office/drawing/2014/main" id="{00000000-0008-0000-0200-00000E000000}"/>
              </a:ext>
            </a:extLst>
          </xdr:cNvPr>
          <xdr:cNvSpPr/>
        </xdr:nvSpPr>
        <xdr:spPr>
          <a:xfrm>
            <a:off x="4792577" y="2164848"/>
            <a:ext cx="444673"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5" name="Rectangle 14">
            <a:extLst>
              <a:ext uri="{FF2B5EF4-FFF2-40B4-BE49-F238E27FC236}">
                <a16:creationId xmlns:a16="http://schemas.microsoft.com/office/drawing/2014/main" id="{00000000-0008-0000-0200-00000F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4</xdr:col>
          <xdr:colOff>3718560</xdr:colOff>
          <xdr:row>181</xdr:row>
          <xdr:rowOff>60960</xdr:rowOff>
        </xdr:from>
        <xdr:to>
          <xdr:col>4</xdr:col>
          <xdr:colOff>4495800</xdr:colOff>
          <xdr:row>181</xdr:row>
          <xdr:rowOff>723900</xdr:rowOff>
        </xdr:to>
        <xdr:sp macro="" textlink="">
          <xdr:nvSpPr>
            <xdr:cNvPr id="7209" name="Object 41" hidden="1">
              <a:extLst>
                <a:ext uri="{63B3BB69-23CF-44E3-9099-C40C66FF867C}">
                  <a14:compatExt spid="_x0000_s7209"/>
                </a:ext>
                <a:ext uri="{FF2B5EF4-FFF2-40B4-BE49-F238E27FC236}">
                  <a16:creationId xmlns:a16="http://schemas.microsoft.com/office/drawing/2014/main" id="{00000000-0008-0000-0200-000029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3268980</xdr:colOff>
          <xdr:row>126</xdr:row>
          <xdr:rowOff>22860</xdr:rowOff>
        </xdr:from>
        <xdr:to>
          <xdr:col>4</xdr:col>
          <xdr:colOff>4183380</xdr:colOff>
          <xdr:row>126</xdr:row>
          <xdr:rowOff>708660</xdr:rowOff>
        </xdr:to>
        <xdr:sp macro="" textlink="">
          <xdr:nvSpPr>
            <xdr:cNvPr id="7210" name="Object 42" hidden="1">
              <a:extLst>
                <a:ext uri="{63B3BB69-23CF-44E3-9099-C40C66FF867C}">
                  <a14:compatExt spid="_x0000_s7210"/>
                </a:ext>
                <a:ext uri="{FF2B5EF4-FFF2-40B4-BE49-F238E27FC236}">
                  <a16:creationId xmlns:a16="http://schemas.microsoft.com/office/drawing/2014/main" id="{00000000-0008-0000-0200-00002A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3345180</xdr:colOff>
          <xdr:row>144</xdr:row>
          <xdr:rowOff>190500</xdr:rowOff>
        </xdr:from>
        <xdr:to>
          <xdr:col>4</xdr:col>
          <xdr:colOff>4259580</xdr:colOff>
          <xdr:row>144</xdr:row>
          <xdr:rowOff>876300</xdr:rowOff>
        </xdr:to>
        <xdr:sp macro="" textlink="">
          <xdr:nvSpPr>
            <xdr:cNvPr id="7212" name="Object 44" hidden="1">
              <a:extLst>
                <a:ext uri="{63B3BB69-23CF-44E3-9099-C40C66FF867C}">
                  <a14:compatExt spid="_x0000_s7212"/>
                </a:ext>
                <a:ext uri="{FF2B5EF4-FFF2-40B4-BE49-F238E27FC236}">
                  <a16:creationId xmlns:a16="http://schemas.microsoft.com/office/drawing/2014/main" id="{00000000-0008-0000-0200-00002C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3459480</xdr:colOff>
          <xdr:row>106</xdr:row>
          <xdr:rowOff>22860</xdr:rowOff>
        </xdr:from>
        <xdr:to>
          <xdr:col>4</xdr:col>
          <xdr:colOff>4373880</xdr:colOff>
          <xdr:row>106</xdr:row>
          <xdr:rowOff>708660</xdr:rowOff>
        </xdr:to>
        <xdr:sp macro="" textlink="">
          <xdr:nvSpPr>
            <xdr:cNvPr id="7214" name="Object 46" hidden="1">
              <a:extLst>
                <a:ext uri="{63B3BB69-23CF-44E3-9099-C40C66FF867C}">
                  <a14:compatExt spid="_x0000_s7214"/>
                </a:ext>
                <a:ext uri="{FF2B5EF4-FFF2-40B4-BE49-F238E27FC236}">
                  <a16:creationId xmlns:a16="http://schemas.microsoft.com/office/drawing/2014/main" id="{00000000-0008-0000-0200-00002E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4</xdr:col>
      <xdr:colOff>3752850</xdr:colOff>
      <xdr:row>2</xdr:row>
      <xdr:rowOff>57150</xdr:rowOff>
    </xdr:from>
    <xdr:to>
      <xdr:col>5</xdr:col>
      <xdr:colOff>17145</xdr:colOff>
      <xdr:row>2</xdr:row>
      <xdr:rowOff>362765</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06350" y="438150"/>
          <a:ext cx="1114425" cy="29164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320040</xdr:colOff>
          <xdr:row>98</xdr:row>
          <xdr:rowOff>289560</xdr:rowOff>
        </xdr:from>
        <xdr:to>
          <xdr:col>4</xdr:col>
          <xdr:colOff>1234440</xdr:colOff>
          <xdr:row>100</xdr:row>
          <xdr:rowOff>22860</xdr:rowOff>
        </xdr:to>
        <xdr:sp macro="" textlink="">
          <xdr:nvSpPr>
            <xdr:cNvPr id="7222" name="Object 54" hidden="1">
              <a:extLst>
                <a:ext uri="{63B3BB69-23CF-44E3-9099-C40C66FF867C}">
                  <a14:compatExt spid="_x0000_s7222"/>
                </a:ext>
                <a:ext uri="{FF2B5EF4-FFF2-40B4-BE49-F238E27FC236}">
                  <a16:creationId xmlns:a16="http://schemas.microsoft.com/office/drawing/2014/main" id="{00000000-0008-0000-0200-000036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2270760</xdr:colOff>
          <xdr:row>98</xdr:row>
          <xdr:rowOff>304800</xdr:rowOff>
        </xdr:from>
        <xdr:to>
          <xdr:col>4</xdr:col>
          <xdr:colOff>3185160</xdr:colOff>
          <xdr:row>100</xdr:row>
          <xdr:rowOff>22860</xdr:rowOff>
        </xdr:to>
        <xdr:sp macro="" textlink="">
          <xdr:nvSpPr>
            <xdr:cNvPr id="7223" name="Object 55" hidden="1">
              <a:extLst>
                <a:ext uri="{63B3BB69-23CF-44E3-9099-C40C66FF867C}">
                  <a14:compatExt spid="_x0000_s7223"/>
                </a:ext>
                <a:ext uri="{FF2B5EF4-FFF2-40B4-BE49-F238E27FC236}">
                  <a16:creationId xmlns:a16="http://schemas.microsoft.com/office/drawing/2014/main" id="{00000000-0008-0000-0200-000037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2</xdr:col>
      <xdr:colOff>1121834</xdr:colOff>
      <xdr:row>2</xdr:row>
      <xdr:rowOff>381000</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20258" y="436306"/>
          <a:ext cx="1127549" cy="317227"/>
        </a:xfrm>
        <a:prstGeom prst="rect">
          <a:avLst/>
        </a:prstGeom>
      </xdr:spPr>
    </xdr:pic>
    <xdr:clientData/>
  </xdr:twoCellAnchor>
  <xdr:twoCellAnchor>
    <xdr:from>
      <xdr:col>1</xdr:col>
      <xdr:colOff>9525</xdr:colOff>
      <xdr:row>9</xdr:row>
      <xdr:rowOff>66675</xdr:rowOff>
    </xdr:from>
    <xdr:to>
      <xdr:col>1</xdr:col>
      <xdr:colOff>4991101</xdr:colOff>
      <xdr:row>9</xdr:row>
      <xdr:rowOff>1733550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4743420</xdr:colOff>
      <xdr:row>9</xdr:row>
      <xdr:rowOff>228600</xdr:rowOff>
    </xdr:from>
    <xdr:to>
      <xdr:col>1</xdr:col>
      <xdr:colOff>6023963</xdr:colOff>
      <xdr:row>9</xdr:row>
      <xdr:rowOff>978935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6336000" y="3718560"/>
          <a:ext cx="1280543" cy="750335"/>
          <a:chOff x="4374644" y="2164848"/>
          <a:chExt cx="1280543" cy="750335"/>
        </a:xfrm>
      </xdr:grpSpPr>
      <xdr:sp macro="" textlink="'Data for graphs'!J3">
        <xdr:nvSpPr>
          <xdr:cNvPr id="6" name="Rectangle 5">
            <a:extLst>
              <a:ext uri="{FF2B5EF4-FFF2-40B4-BE49-F238E27FC236}">
                <a16:creationId xmlns:a16="http://schemas.microsoft.com/office/drawing/2014/main" id="{00000000-0008-0000-0300-000006000000}"/>
              </a:ext>
            </a:extLst>
          </xdr:cNvPr>
          <xdr:cNvSpPr/>
        </xdr:nvSpPr>
        <xdr:spPr>
          <a:xfrm>
            <a:off x="4786099" y="2164848"/>
            <a:ext cx="457626" cy="749821"/>
          </a:xfrm>
          <a:prstGeom prst="rect">
            <a:avLst/>
          </a:prstGeom>
          <a:noFill/>
        </xdr:spPr>
        <xdr:txBody>
          <a:bodyPr wrap="none" lIns="91440" tIns="45720" rIns="91440" bIns="45720">
            <a:spAutoFit/>
          </a:bodyPr>
          <a:lstStyle/>
          <a:p>
            <a:pPr algn="ctr"/>
            <a:fld id="{D9E660BC-4144-4EFB-AAA8-02AAFA0D9D18}"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3">
        <xdr:nvSpPr>
          <xdr:cNvPr id="7" name="Rectangle 6">
            <a:extLst>
              <a:ext uri="{FF2B5EF4-FFF2-40B4-BE49-F238E27FC236}">
                <a16:creationId xmlns:a16="http://schemas.microsoft.com/office/drawing/2014/main" id="{00000000-0008-0000-0300-000007000000}"/>
              </a:ext>
            </a:extLst>
          </xdr:cNvPr>
          <xdr:cNvSpPr/>
        </xdr:nvSpPr>
        <xdr:spPr>
          <a:xfrm>
            <a:off x="4374644" y="2650623"/>
            <a:ext cx="1280543"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more surveys to go</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204787</xdr:colOff>
      <xdr:row>6</xdr:row>
      <xdr:rowOff>207169</xdr:rowOff>
    </xdr:from>
    <xdr:to>
      <xdr:col>1</xdr:col>
      <xdr:colOff>894719</xdr:colOff>
      <xdr:row>6</xdr:row>
      <xdr:rowOff>1035730</xdr:rowOff>
    </xdr:to>
    <xdr:grpSp>
      <xdr:nvGrpSpPr>
        <xdr:cNvPr id="15" name="Group 14">
          <a:extLst>
            <a:ext uri="{FF2B5EF4-FFF2-40B4-BE49-F238E27FC236}">
              <a16:creationId xmlns:a16="http://schemas.microsoft.com/office/drawing/2014/main" id="{00000000-0008-0000-0400-00000F000000}"/>
            </a:ext>
          </a:extLst>
        </xdr:cNvPr>
        <xdr:cNvGrpSpPr/>
      </xdr:nvGrpSpPr>
      <xdr:grpSpPr>
        <a:xfrm>
          <a:off x="6018847" y="1630204"/>
          <a:ext cx="689932" cy="826656"/>
          <a:chOff x="4669949" y="2164848"/>
          <a:chExt cx="689932" cy="828561"/>
        </a:xfrm>
      </xdr:grpSpPr>
      <xdr:sp macro="" textlink="'Data for graphs'!E25">
        <xdr:nvSpPr>
          <xdr:cNvPr id="16" name="Rectangle 15">
            <a:extLst>
              <a:ext uri="{FF2B5EF4-FFF2-40B4-BE49-F238E27FC236}">
                <a16:creationId xmlns:a16="http://schemas.microsoft.com/office/drawing/2014/main" id="{00000000-0008-0000-0400-000010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B291A63E-7A4D-400A-A8A4-2A145017E8DC}"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7" name="Rectangle 16">
            <a:extLst>
              <a:ext uri="{FF2B5EF4-FFF2-40B4-BE49-F238E27FC236}">
                <a16:creationId xmlns:a16="http://schemas.microsoft.com/office/drawing/2014/main" id="{00000000-0008-0000-0400-000011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180975</xdr:colOff>
      <xdr:row>9</xdr:row>
      <xdr:rowOff>276225</xdr:rowOff>
    </xdr:from>
    <xdr:to>
      <xdr:col>1</xdr:col>
      <xdr:colOff>870907</xdr:colOff>
      <xdr:row>9</xdr:row>
      <xdr:rowOff>1104786</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5989320" y="3878580"/>
          <a:ext cx="689932" cy="826656"/>
          <a:chOff x="4669949" y="2164848"/>
          <a:chExt cx="689932" cy="828561"/>
        </a:xfrm>
      </xdr:grpSpPr>
      <xdr:sp macro="" textlink="'Data for graphs'!B25">
        <xdr:nvSpPr>
          <xdr:cNvPr id="19" name="Rectangle 18">
            <a:extLst>
              <a:ext uri="{FF2B5EF4-FFF2-40B4-BE49-F238E27FC236}">
                <a16:creationId xmlns:a16="http://schemas.microsoft.com/office/drawing/2014/main" id="{00000000-0008-0000-0400-000013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0" name="Rectangle 19">
            <a:extLst>
              <a:ext uri="{FF2B5EF4-FFF2-40B4-BE49-F238E27FC236}">
                <a16:creationId xmlns:a16="http://schemas.microsoft.com/office/drawing/2014/main" id="{00000000-0008-0000-0400-000014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171450</xdr:colOff>
      <xdr:row>12</xdr:row>
      <xdr:rowOff>200025</xdr:rowOff>
    </xdr:from>
    <xdr:to>
      <xdr:col>1</xdr:col>
      <xdr:colOff>861382</xdr:colOff>
      <xdr:row>12</xdr:row>
      <xdr:rowOff>1028586</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5977890" y="5983605"/>
          <a:ext cx="689932" cy="826656"/>
          <a:chOff x="4669949" y="2164848"/>
          <a:chExt cx="689932" cy="828561"/>
        </a:xfrm>
      </xdr:grpSpPr>
      <xdr:sp macro="" textlink="'Data for graphs'!C25">
        <xdr:nvSpPr>
          <xdr:cNvPr id="23" name="Rectangle 22">
            <a:extLst>
              <a:ext uri="{FF2B5EF4-FFF2-40B4-BE49-F238E27FC236}">
                <a16:creationId xmlns:a16="http://schemas.microsoft.com/office/drawing/2014/main" id="{00000000-0008-0000-0400-000017000000}"/>
              </a:ext>
            </a:extLst>
          </xdr:cNvPr>
          <xdr:cNvSpPr/>
        </xdr:nvSpPr>
        <xdr:spPr>
          <a:xfrm>
            <a:off x="4792576"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4" name="Rectangle 23">
            <a:extLst>
              <a:ext uri="{FF2B5EF4-FFF2-40B4-BE49-F238E27FC236}">
                <a16:creationId xmlns:a16="http://schemas.microsoft.com/office/drawing/2014/main" id="{00000000-0008-0000-0400-000018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2</xdr:col>
      <xdr:colOff>2524124</xdr:colOff>
      <xdr:row>2</xdr:row>
      <xdr:rowOff>71437</xdr:rowOff>
    </xdr:from>
    <xdr:to>
      <xdr:col>2</xdr:col>
      <xdr:colOff>3638549</xdr:colOff>
      <xdr:row>2</xdr:row>
      <xdr:rowOff>363082</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5812" y="452437"/>
          <a:ext cx="1114425" cy="291645"/>
        </a:xfrm>
        <a:prstGeom prst="rect">
          <a:avLst/>
        </a:prstGeom>
      </xdr:spPr>
    </xdr:pic>
    <xdr:clientData/>
  </xdr:twoCellAnchor>
  <xdr:twoCellAnchor>
    <xdr:from>
      <xdr:col>0</xdr:col>
      <xdr:colOff>0</xdr:colOff>
      <xdr:row>9</xdr:row>
      <xdr:rowOff>35719</xdr:rowOff>
    </xdr:from>
    <xdr:to>
      <xdr:col>0</xdr:col>
      <xdr:colOff>5488780</xdr:colOff>
      <xdr:row>9</xdr:row>
      <xdr:rowOff>1762125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12</xdr:row>
      <xdr:rowOff>0</xdr:rowOff>
    </xdr:from>
    <xdr:to>
      <xdr:col>0</xdr:col>
      <xdr:colOff>5536406</xdr:colOff>
      <xdr:row>12</xdr:row>
      <xdr:rowOff>1702594</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xdr:row>
      <xdr:rowOff>202405</xdr:rowOff>
    </xdr:from>
    <xdr:to>
      <xdr:col>0</xdr:col>
      <xdr:colOff>5560218</xdr:colOff>
      <xdr:row>6</xdr:row>
      <xdr:rowOff>1774030</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1316514</xdr:colOff>
      <xdr:row>1048576</xdr:row>
      <xdr:rowOff>4564799</xdr:rowOff>
    </xdr:from>
    <xdr:to>
      <xdr:col>1</xdr:col>
      <xdr:colOff>2006446</xdr:colOff>
      <xdr:row>1048576</xdr:row>
      <xdr:rowOff>4564799</xdr:rowOff>
    </xdr:to>
    <xdr:sp macro="" textlink="'Data for graphs'!B25">
      <xdr:nvSpPr>
        <xdr:cNvPr id="7" name="Rectangle 6">
          <a:extLst>
            <a:ext uri="{FF2B5EF4-FFF2-40B4-BE49-F238E27FC236}">
              <a16:creationId xmlns:a16="http://schemas.microsoft.com/office/drawing/2014/main" id="{00000000-0008-0000-0400-000007000000}"/>
            </a:ext>
          </a:extLst>
        </xdr:cNvPr>
        <xdr:cNvSpPr/>
      </xdr:nvSpPr>
      <xdr:spPr>
        <a:xfrm>
          <a:off x="6960077" y="18197455"/>
          <a:ext cx="689932" cy="0"/>
        </a:xfrm>
        <a:prstGeom prst="rect">
          <a:avLst/>
        </a:prstGeom>
        <a:noFill/>
      </xdr:spPr>
      <xdr:txBody>
        <a:bodyPr wrap="none" lIns="91440" tIns="45720" rIns="91440" bIns="45720">
          <a:no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clientData/>
  </xdr:twoCellAnchor>
  <xdr:twoCellAnchor>
    <xdr:from>
      <xdr:col>0</xdr:col>
      <xdr:colOff>0</xdr:colOff>
      <xdr:row>15</xdr:row>
      <xdr:rowOff>0</xdr:rowOff>
    </xdr:from>
    <xdr:to>
      <xdr:col>0</xdr:col>
      <xdr:colOff>5334000</xdr:colOff>
      <xdr:row>15</xdr:row>
      <xdr:rowOff>1714499</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280486</xdr:colOff>
      <xdr:row>15</xdr:row>
      <xdr:rowOff>142874</xdr:rowOff>
    </xdr:from>
    <xdr:to>
      <xdr:col>1</xdr:col>
      <xdr:colOff>738112</xdr:colOff>
      <xdr:row>15</xdr:row>
      <xdr:rowOff>1024178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6094546" y="8103869"/>
          <a:ext cx="457626" cy="881304"/>
          <a:chOff x="4786099" y="2033879"/>
          <a:chExt cx="457626" cy="881304"/>
        </a:xfrm>
      </xdr:grpSpPr>
      <xdr:sp macro="" textlink="'Data for graphs'!J3">
        <xdr:nvSpPr>
          <xdr:cNvPr id="12" name="Rectangle 11">
            <a:extLst>
              <a:ext uri="{FF2B5EF4-FFF2-40B4-BE49-F238E27FC236}">
                <a16:creationId xmlns:a16="http://schemas.microsoft.com/office/drawing/2014/main" id="{00000000-0008-0000-0400-00000C000000}"/>
              </a:ext>
            </a:extLst>
          </xdr:cNvPr>
          <xdr:cNvSpPr/>
        </xdr:nvSpPr>
        <xdr:spPr>
          <a:xfrm>
            <a:off x="4786099" y="2033879"/>
            <a:ext cx="457626" cy="749821"/>
          </a:xfrm>
          <a:prstGeom prst="rect">
            <a:avLst/>
          </a:prstGeom>
          <a:noFill/>
        </xdr:spPr>
        <xdr:txBody>
          <a:bodyPr wrap="none" lIns="91440" tIns="45720" rIns="91440" bIns="45720">
            <a:spAutoFit/>
          </a:bodyPr>
          <a:lstStyle/>
          <a:p>
            <a:pPr algn="ctr"/>
            <a:fld id="{53D4C3F4-3938-4EE2-BF4F-11F6182F6571}"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25">
        <xdr:nvSpPr>
          <xdr:cNvPr id="13" name="Rectangle 12">
            <a:extLst>
              <a:ext uri="{FF2B5EF4-FFF2-40B4-BE49-F238E27FC236}">
                <a16:creationId xmlns:a16="http://schemas.microsoft.com/office/drawing/2014/main" id="{00000000-0008-0000-0400-00000D000000}"/>
              </a:ext>
            </a:extLst>
          </xdr:cNvPr>
          <xdr:cNvSpPr/>
        </xdr:nvSpPr>
        <xdr:spPr>
          <a:xfrm>
            <a:off x="4906648" y="2650623"/>
            <a:ext cx="216534"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B28B83-0958-4829-B5AC-9043E61AF0FB}" name="Table1" displayName="Table1" ref="A1:A3" totalsRowShown="0" headerRowDxfId="18" dataDxfId="17">
  <autoFilter ref="A1:A3" xr:uid="{6CB28B83-0958-4829-B5AC-9043E61AF0FB}"/>
  <tableColumns count="1">
    <tableColumn id="1" xr3:uid="{C4ED7A2D-A909-482F-B633-9A001FF0A9D5}" name="Please select" dataDxfId="16"/>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gov.sg/vsa" TargetMode="External"/><Relationship Id="rId2" Type="http://schemas.openxmlformats.org/officeDocument/2006/relationships/hyperlink" Target="https://www.imda.gov.sg/how-we-can-help/smes-go-digital/pre-approval-of-icm-vendors-solutions" TargetMode="External"/><Relationship Id="rId1" Type="http://schemas.openxmlformats.org/officeDocument/2006/relationships/hyperlink" Target="https://www.imda.gov.sg/how-we-can-help/smes-go-digital/pre-approval-of-icm-vendors-solu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go.gov.sg/dapdp" TargetMode="External"/><Relationship Id="rId1" Type="http://schemas.openxmlformats.org/officeDocument/2006/relationships/hyperlink" Target="https://www.imda.gov.sg/how-we-can-help/smes-go-digital/pre-approval-of-icm-vendors-solution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8" Type="http://schemas.openxmlformats.org/officeDocument/2006/relationships/package" Target="../embeddings/Microsoft_Excel_Worksheet1.xlsx"/><Relationship Id="rId13" Type="http://schemas.openxmlformats.org/officeDocument/2006/relationships/image" Target="../media/image6.emf"/><Relationship Id="rId3" Type="http://schemas.openxmlformats.org/officeDocument/2006/relationships/vmlDrawing" Target="../drawings/vmlDrawing2.vml"/><Relationship Id="rId7" Type="http://schemas.openxmlformats.org/officeDocument/2006/relationships/image" Target="../media/image3.emf"/><Relationship Id="rId12" Type="http://schemas.openxmlformats.org/officeDocument/2006/relationships/package" Target="../embeddings/Microsoft_Excel_Worksheet3.xlsx"/><Relationship Id="rId2" Type="http://schemas.openxmlformats.org/officeDocument/2006/relationships/drawing" Target="../drawings/drawing3.xml"/><Relationship Id="rId16" Type="http://schemas.openxmlformats.org/officeDocument/2006/relationships/comments" Target="../comments2.xml"/><Relationship Id="rId1" Type="http://schemas.openxmlformats.org/officeDocument/2006/relationships/hyperlink" Target="https://www.imda.gov.sg/how-we-can-help/smes-go-digital/pre-approval-of-icm-vendors-solutions" TargetMode="External"/><Relationship Id="rId6" Type="http://schemas.openxmlformats.org/officeDocument/2006/relationships/package" Target="../embeddings/Microsoft_Excel_Worksheet.xlsx"/><Relationship Id="rId11" Type="http://schemas.openxmlformats.org/officeDocument/2006/relationships/image" Target="../media/image5.emf"/><Relationship Id="rId5" Type="http://schemas.openxmlformats.org/officeDocument/2006/relationships/image" Target="../media/image2.emf"/><Relationship Id="rId15" Type="http://schemas.openxmlformats.org/officeDocument/2006/relationships/image" Target="../media/image7.emf"/><Relationship Id="rId10" Type="http://schemas.openxmlformats.org/officeDocument/2006/relationships/package" Target="../embeddings/Microsoft_Excel_Worksheet2.xlsx"/><Relationship Id="rId4" Type="http://schemas.openxmlformats.org/officeDocument/2006/relationships/oleObject" Target="../embeddings/Microsoft_Excel_97-2003_Worksheet.xls"/><Relationship Id="rId9" Type="http://schemas.openxmlformats.org/officeDocument/2006/relationships/image" Target="../media/image4.emf"/><Relationship Id="rId14" Type="http://schemas.openxmlformats.org/officeDocument/2006/relationships/oleObject" Target="../embeddings/oleObject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mda.gov.sg/how-we-can-help/smes-go-digital/pre-approval-of-icm-vendors-solution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imda.gov.sg/how-we-can-help/smes-go-digital/pre-approval-of-icm-vendors-solutio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gov.sg/65c34fd747e450bd29190493"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3A72-440A-49B4-889C-AE72BB9C8C7E}">
  <sheetPr codeName="Sheet1"/>
  <dimension ref="A1:D49"/>
  <sheetViews>
    <sheetView showGridLines="0" tabSelected="1" zoomScaleNormal="100" zoomScaleSheetLayoutView="115" workbookViewId="0">
      <selection activeCell="A3" sqref="A3:B3"/>
    </sheetView>
  </sheetViews>
  <sheetFormatPr defaultColWidth="0" defaultRowHeight="14.4" zeroHeight="1" x14ac:dyDescent="0.3"/>
  <cols>
    <col min="1" max="1" width="2.77734375" style="1" customWidth="1"/>
    <col min="2" max="2" width="146.21875" style="1" customWidth="1"/>
    <col min="3" max="3" width="16.21875" style="1" bestFit="1" customWidth="1"/>
    <col min="4" max="4" width="2.5546875" style="1" customWidth="1"/>
    <col min="5" max="16384" width="9.21875" style="1" hidden="1"/>
  </cols>
  <sheetData>
    <row r="1" spans="1:4" x14ac:dyDescent="0.3">
      <c r="A1" s="52" t="s">
        <v>0</v>
      </c>
      <c r="C1" s="10" t="s">
        <v>407</v>
      </c>
    </row>
    <row r="2" spans="1:4" x14ac:dyDescent="0.3">
      <c r="C2" s="50">
        <v>45778</v>
      </c>
    </row>
    <row r="3" spans="1:4" ht="32.1" customHeight="1" x14ac:dyDescent="0.3">
      <c r="A3" s="128" t="s">
        <v>1</v>
      </c>
      <c r="B3" s="128"/>
      <c r="C3" s="32"/>
      <c r="D3" s="6"/>
    </row>
    <row r="4" spans="1:4" ht="19.5" customHeight="1" x14ac:dyDescent="0.3"/>
    <row r="5" spans="1:4" ht="28.8" x14ac:dyDescent="0.3">
      <c r="A5" s="3">
        <v>1</v>
      </c>
      <c r="B5" s="82" t="s">
        <v>390</v>
      </c>
      <c r="C5" s="4"/>
    </row>
    <row r="6" spans="1:4" s="54" customFormat="1" ht="22.5" customHeight="1" x14ac:dyDescent="0.3">
      <c r="A6" s="76"/>
      <c r="B6" s="77" t="s">
        <v>2</v>
      </c>
      <c r="C6" s="78"/>
    </row>
    <row r="7" spans="1:4" s="54" customFormat="1" x14ac:dyDescent="0.3">
      <c r="A7" s="76">
        <v>2</v>
      </c>
      <c r="B7" s="79" t="s">
        <v>3</v>
      </c>
      <c r="C7" s="78"/>
    </row>
    <row r="8" spans="1:4" ht="100.8" x14ac:dyDescent="0.3">
      <c r="A8" s="3">
        <v>3</v>
      </c>
      <c r="B8" s="82" t="s">
        <v>405</v>
      </c>
      <c r="C8" s="4"/>
    </row>
    <row r="9" spans="1:4" ht="69.75" customHeight="1" x14ac:dyDescent="0.3">
      <c r="A9" s="3">
        <v>4</v>
      </c>
      <c r="B9" s="4" t="s">
        <v>391</v>
      </c>
      <c r="C9" s="4"/>
    </row>
    <row r="10" spans="1:4" x14ac:dyDescent="0.3">
      <c r="A10" s="3">
        <v>5</v>
      </c>
      <c r="B10" s="4" t="s">
        <v>4</v>
      </c>
      <c r="C10" s="4"/>
    </row>
    <row r="11" spans="1:4" ht="33" customHeight="1" x14ac:dyDescent="0.3">
      <c r="B11" s="75" t="s">
        <v>5</v>
      </c>
    </row>
    <row r="12" spans="1:4" ht="33" customHeight="1" x14ac:dyDescent="0.3">
      <c r="B12" s="75"/>
    </row>
    <row r="13" spans="1:4" x14ac:dyDescent="0.3"/>
    <row r="14" spans="1:4" s="87" customFormat="1" hidden="1" x14ac:dyDescent="0.3"/>
    <row r="15" spans="1:4" s="87" customFormat="1" hidden="1" x14ac:dyDescent="0.3"/>
    <row r="16" spans="1:4" s="87" customFormat="1" hidden="1" x14ac:dyDescent="0.3"/>
    <row r="17" s="87" customFormat="1" hidden="1" x14ac:dyDescent="0.3"/>
    <row r="18" s="87" customFormat="1" hidden="1" x14ac:dyDescent="0.3"/>
    <row r="19" s="87" customFormat="1" hidden="1" x14ac:dyDescent="0.3"/>
    <row r="20" s="87" customFormat="1" hidden="1" x14ac:dyDescent="0.3"/>
    <row r="21" s="87" customFormat="1" hidden="1" x14ac:dyDescent="0.3"/>
    <row r="22" s="87" customFormat="1" hidden="1" x14ac:dyDescent="0.3"/>
    <row r="23" s="87" customFormat="1" hidden="1" x14ac:dyDescent="0.3"/>
    <row r="24" s="87" customFormat="1" hidden="1" x14ac:dyDescent="0.3"/>
    <row r="25" s="87" customFormat="1" hidden="1" x14ac:dyDescent="0.3"/>
    <row r="26" s="87" customFormat="1" hidden="1" x14ac:dyDescent="0.3"/>
    <row r="27" s="87" customFormat="1" hidden="1" x14ac:dyDescent="0.3"/>
    <row r="28" s="87" customFormat="1" hidden="1" x14ac:dyDescent="0.3"/>
    <row r="29" s="87" customFormat="1" hidden="1" x14ac:dyDescent="0.3"/>
    <row r="30" s="87" customFormat="1" hidden="1" x14ac:dyDescent="0.3"/>
    <row r="31" s="87" customFormat="1" hidden="1" x14ac:dyDescent="0.3"/>
    <row r="32" s="87" customFormat="1" hidden="1" x14ac:dyDescent="0.3"/>
    <row r="33" s="87" customFormat="1" hidden="1" x14ac:dyDescent="0.3"/>
    <row r="34" s="87" customFormat="1" hidden="1" x14ac:dyDescent="0.3"/>
    <row r="35" s="87" customFormat="1" hidden="1" x14ac:dyDescent="0.3"/>
    <row r="36" s="87" customFormat="1" hidden="1" x14ac:dyDescent="0.3"/>
    <row r="37" s="87" customFormat="1" hidden="1" x14ac:dyDescent="0.3"/>
    <row r="38" s="87" customFormat="1" hidden="1" x14ac:dyDescent="0.3"/>
    <row r="39" s="87" customFormat="1" hidden="1" x14ac:dyDescent="0.3"/>
    <row r="40" s="87" customFormat="1" hidden="1" x14ac:dyDescent="0.3"/>
    <row r="41" s="87" customFormat="1" hidden="1" x14ac:dyDescent="0.3"/>
    <row r="42" s="87" customFormat="1" hidden="1" x14ac:dyDescent="0.3"/>
    <row r="43" s="87" customFormat="1" hidden="1" x14ac:dyDescent="0.3"/>
    <row r="44" s="87" customFormat="1" hidden="1" x14ac:dyDescent="0.3"/>
    <row r="45" s="87" customFormat="1" hidden="1" x14ac:dyDescent="0.3"/>
    <row r="46" s="87" customFormat="1" hidden="1" x14ac:dyDescent="0.3"/>
    <row r="47" s="87" customFormat="1" hidden="1" x14ac:dyDescent="0.3"/>
    <row r="48" s="87" customFormat="1" hidden="1" x14ac:dyDescent="0.3"/>
    <row r="49" s="87" customFormat="1" hidden="1" x14ac:dyDescent="0.3"/>
  </sheetData>
  <sheetProtection algorithmName="SHA-512" hashValue="hUaYJfGZkfXXRGRXDlLuIPSTp0zSgul6ycbs4vVvFpza5LLAZLvAqxmK/4xY4679yRSRZxBrLMfPsuvZPslPiQ==" saltValue="t8D4Y7CSyDpbG3mGUpRiGQ==" spinCount="100000" sheet="1" formatRows="0" insertColumns="0"/>
  <mergeCells count="1">
    <mergeCell ref="A3:B3"/>
  </mergeCells>
  <hyperlinks>
    <hyperlink ref="A1" r:id="rId1" xr:uid="{31F41907-8E88-4A78-9CFC-B635B6FCC34D}"/>
    <hyperlink ref="B7" r:id="rId2" xr:uid="{A5D3EAF8-6323-4E7D-B307-399BC95565B9}"/>
    <hyperlink ref="B6" r:id="rId3" display="If you have not performed a vendor onboarding eligibility assessment, please visit https://go.gov.sg/vsa and ensure that you have passed all criteria." xr:uid="{970760EB-B68B-4F66-9757-15FB7EB3D7F8}"/>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0F3-48FD-463A-98D5-0F32C470FEBB}">
  <sheetPr codeName="Sheet2">
    <tabColor rgb="FFDCC5ED"/>
  </sheetPr>
  <dimension ref="A1:F26"/>
  <sheetViews>
    <sheetView showGridLines="0" zoomScaleNormal="100" workbookViewId="0">
      <selection activeCell="A3" sqref="A3:F3"/>
    </sheetView>
  </sheetViews>
  <sheetFormatPr defaultColWidth="0" defaultRowHeight="14.4" zeroHeight="1" x14ac:dyDescent="0.3"/>
  <cols>
    <col min="1" max="1" width="6.5546875" style="3" customWidth="1"/>
    <col min="2" max="2" width="123.44140625" style="1" customWidth="1"/>
    <col min="3" max="3" width="18.77734375" style="1" customWidth="1"/>
    <col min="4" max="4" width="12.77734375" style="1" customWidth="1"/>
    <col min="5" max="5" width="69.5546875" style="1" customWidth="1"/>
    <col min="6" max="6" width="2.5546875" style="1" customWidth="1"/>
    <col min="7" max="16384" width="9.21875" style="1" hidden="1"/>
  </cols>
  <sheetData>
    <row r="1" spans="1:6" x14ac:dyDescent="0.3">
      <c r="A1" s="52" t="s">
        <v>0</v>
      </c>
      <c r="E1" s="10" t="str">
        <f>Instructions!$C$1</f>
        <v>Version: 25-2.0</v>
      </c>
      <c r="F1" s="5"/>
    </row>
    <row r="2" spans="1:6" x14ac:dyDescent="0.3">
      <c r="E2" s="50">
        <f>Instructions!C2</f>
        <v>45778</v>
      </c>
      <c r="F2" s="5"/>
    </row>
    <row r="3" spans="1:6" s="7" customFormat="1" ht="32.1" customHeight="1" x14ac:dyDescent="0.3">
      <c r="A3" s="128" t="s">
        <v>6</v>
      </c>
      <c r="B3" s="128"/>
      <c r="C3" s="128"/>
      <c r="D3" s="128"/>
      <c r="E3" s="128"/>
      <c r="F3" s="128"/>
    </row>
    <row r="4" spans="1:6" x14ac:dyDescent="0.3"/>
    <row r="5" spans="1:6" ht="139.5" customHeight="1" x14ac:dyDescent="0.3">
      <c r="A5" s="129" t="s">
        <v>406</v>
      </c>
      <c r="B5" s="129"/>
      <c r="C5" s="129"/>
      <c r="D5" s="129"/>
      <c r="E5" s="129"/>
    </row>
    <row r="6" spans="1:6" x14ac:dyDescent="0.3">
      <c r="A6" s="9" t="s">
        <v>7</v>
      </c>
      <c r="B6" s="8"/>
      <c r="C6" s="8"/>
      <c r="D6" s="8"/>
      <c r="E6" s="8"/>
    </row>
    <row r="7" spans="1:6" ht="24" customHeight="1" x14ac:dyDescent="0.3">
      <c r="A7" s="85"/>
      <c r="B7" s="8" t="s">
        <v>8</v>
      </c>
      <c r="C7" s="26"/>
      <c r="D7" s="8"/>
      <c r="E7" s="8"/>
    </row>
    <row r="8" spans="1:6" ht="47.25" customHeight="1" x14ac:dyDescent="0.3">
      <c r="A8" s="86">
        <f>COUNTIFS(C12:C21, "Mandatory", D12:D21, "No")</f>
        <v>0</v>
      </c>
      <c r="B8" s="26" t="str">
        <f>IF(A8&gt;0,"Error! You have indicated [No] for at least 1 of the Mandatory requirements. All Mandatory requirements must be met. Please do not proceed until all requirements can be met.","")</f>
        <v/>
      </c>
      <c r="C8" s="26"/>
      <c r="D8" s="8"/>
      <c r="E8" s="8"/>
    </row>
    <row r="9" spans="1:6" ht="112.5" customHeight="1" x14ac:dyDescent="0.3">
      <c r="D9" s="8"/>
      <c r="E9" s="8"/>
    </row>
    <row r="10" spans="1:6" x14ac:dyDescent="0.3">
      <c r="D10" s="8"/>
      <c r="E10" s="8"/>
    </row>
    <row r="11" spans="1:6" s="2" customFormat="1" x14ac:dyDescent="0.3">
      <c r="A11" s="16" t="s">
        <v>9</v>
      </c>
      <c r="B11" s="17" t="s">
        <v>10</v>
      </c>
      <c r="C11" s="17" t="s">
        <v>11</v>
      </c>
      <c r="D11" s="17" t="s">
        <v>12</v>
      </c>
      <c r="E11" s="17" t="s">
        <v>13</v>
      </c>
    </row>
    <row r="12" spans="1:6" s="2" customFormat="1" ht="28.8" x14ac:dyDescent="0.3">
      <c r="A12" s="122">
        <v>1</v>
      </c>
      <c r="B12" s="73" t="s">
        <v>14</v>
      </c>
      <c r="C12" s="13" t="s">
        <v>15</v>
      </c>
      <c r="D12" s="83"/>
      <c r="E12" s="89" t="s">
        <v>16</v>
      </c>
    </row>
    <row r="13" spans="1:6" s="2" customFormat="1" ht="28.8" x14ac:dyDescent="0.3">
      <c r="A13" s="122">
        <v>2</v>
      </c>
      <c r="B13" s="12" t="s">
        <v>17</v>
      </c>
      <c r="C13" s="13" t="s">
        <v>15</v>
      </c>
      <c r="D13" s="83"/>
      <c r="E13" s="89" t="s">
        <v>18</v>
      </c>
    </row>
    <row r="14" spans="1:6" s="2" customFormat="1" ht="28.8" x14ac:dyDescent="0.3">
      <c r="A14" s="122">
        <v>3</v>
      </c>
      <c r="B14" s="73" t="s">
        <v>19</v>
      </c>
      <c r="C14" s="13" t="s">
        <v>15</v>
      </c>
      <c r="D14" s="83"/>
      <c r="E14" s="89" t="s">
        <v>20</v>
      </c>
    </row>
    <row r="15" spans="1:6" ht="43.2" x14ac:dyDescent="0.3">
      <c r="A15" s="123">
        <v>4</v>
      </c>
      <c r="B15" s="13" t="s">
        <v>21</v>
      </c>
      <c r="C15" s="13" t="s">
        <v>22</v>
      </c>
      <c r="D15" s="83"/>
      <c r="E15" s="58" t="s">
        <v>373</v>
      </c>
    </row>
    <row r="16" spans="1:6" ht="28.8" x14ac:dyDescent="0.3">
      <c r="A16" s="123">
        <v>5</v>
      </c>
      <c r="B16" s="13" t="s">
        <v>370</v>
      </c>
      <c r="C16" s="13" t="s">
        <v>15</v>
      </c>
      <c r="D16" s="83"/>
      <c r="E16" s="58" t="s">
        <v>372</v>
      </c>
    </row>
    <row r="17" spans="1:5" ht="57.6" x14ac:dyDescent="0.3">
      <c r="A17" s="123">
        <v>6</v>
      </c>
      <c r="B17" s="13" t="s">
        <v>24</v>
      </c>
      <c r="C17" s="13" t="s">
        <v>22</v>
      </c>
      <c r="D17" s="83"/>
      <c r="E17" s="58" t="s">
        <v>23</v>
      </c>
    </row>
    <row r="18" spans="1:5" ht="115.2" x14ac:dyDescent="0.3">
      <c r="A18" s="123">
        <v>7</v>
      </c>
      <c r="B18" s="13" t="s">
        <v>383</v>
      </c>
      <c r="C18" s="13" t="s">
        <v>22</v>
      </c>
      <c r="D18" s="83"/>
      <c r="E18" s="124" t="s">
        <v>384</v>
      </c>
    </row>
    <row r="19" spans="1:5" ht="28.8" x14ac:dyDescent="0.3">
      <c r="A19" s="123">
        <v>8</v>
      </c>
      <c r="B19" s="13" t="s">
        <v>369</v>
      </c>
      <c r="C19" s="13" t="s">
        <v>22</v>
      </c>
      <c r="D19" s="83"/>
      <c r="E19" s="58" t="s">
        <v>371</v>
      </c>
    </row>
    <row r="20" spans="1:5" ht="57.6" x14ac:dyDescent="0.3">
      <c r="A20" s="123">
        <v>9</v>
      </c>
      <c r="B20" s="13" t="s">
        <v>25</v>
      </c>
      <c r="C20" s="13" t="s">
        <v>15</v>
      </c>
      <c r="D20" s="83"/>
      <c r="E20" s="58" t="s">
        <v>23</v>
      </c>
    </row>
    <row r="21" spans="1:5" ht="86.4" x14ac:dyDescent="0.3">
      <c r="A21" s="123">
        <v>10</v>
      </c>
      <c r="B21" s="13" t="s">
        <v>26</v>
      </c>
      <c r="C21" s="13" t="s">
        <v>15</v>
      </c>
      <c r="D21" s="83"/>
      <c r="E21" s="58" t="s">
        <v>27</v>
      </c>
    </row>
    <row r="22" spans="1:5" x14ac:dyDescent="0.3"/>
    <row r="23" spans="1:5" x14ac:dyDescent="0.3"/>
    <row r="24" spans="1:5" x14ac:dyDescent="0.3"/>
    <row r="25" spans="1:5" x14ac:dyDescent="0.3"/>
    <row r="26" spans="1:5" x14ac:dyDescent="0.3"/>
  </sheetData>
  <sheetProtection algorithmName="SHA-512" hashValue="aHZ6xocxOKcjXFqTWheWX4wmqtYDW0KUZmqqH+whr9CNDQdT21lk1wbNn3C0l+1bj81c2KI0emBCafifeONsFg==" saltValue="F1zZodB77onuv+C4IguduQ==" spinCount="100000" sheet="1" formatColumns="0" formatRows="0" insertHyperlinks="0"/>
  <protectedRanges>
    <protectedRange sqref="D12:E17 D19:E20 D18" name="GA"/>
    <protectedRange sqref="D20" name="Compliance_1"/>
    <protectedRange sqref="E19:E20" name="Soln Cat Req_1"/>
    <protectedRange sqref="E15:E17" name="Soln Cat Req"/>
    <protectedRange sqref="D12:D19" name="Compliance"/>
    <protectedRange sqref="D21:E21" name="GA_1"/>
    <protectedRange sqref="D21" name="Compliance_1_1"/>
    <protectedRange sqref="E21" name="Soln Cat Req_1_1"/>
    <protectedRange sqref="E18" name="Range1"/>
  </protectedRanges>
  <mergeCells count="2">
    <mergeCell ref="A3:F3"/>
    <mergeCell ref="A5:E5"/>
  </mergeCells>
  <conditionalFormatting sqref="D12:D21">
    <cfRule type="expression" dxfId="15" priority="1">
      <formula>AND($C12="Mandatory", $D12="No")</formula>
    </cfRule>
    <cfRule type="containsBlanks" dxfId="14" priority="2">
      <formula>LEN(TRIM(D12))=0</formula>
    </cfRule>
  </conditionalFormatting>
  <dataValidations count="1">
    <dataValidation type="list" showInputMessage="1" showErrorMessage="1" sqref="D12:D21" xr:uid="{635A295F-FEE1-475F-8676-9D019EF846D6}">
      <formula1>"Yes,No"</formula1>
    </dataValidation>
  </dataValidations>
  <hyperlinks>
    <hyperlink ref="A1" r:id="rId1" xr:uid="{4BE62BB9-2298-4002-9D0B-C8A0598149C9}"/>
    <hyperlink ref="E18" r:id="rId2" xr:uid="{845FEE9F-D0ED-432B-95F8-3EDDFB50029E}"/>
  </hyperlinks>
  <pageMargins left="0.7" right="0.7" top="0.75" bottom="0.75" header="0.3" footer="0.3"/>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8E98-1A35-4901-B259-677A996BA4C2}">
  <sheetPr codeName="Sheet4">
    <tabColor rgb="FFDCC5ED"/>
  </sheetPr>
  <dimension ref="A1:J335"/>
  <sheetViews>
    <sheetView showGridLines="0" zoomScaleNormal="100" workbookViewId="0">
      <selection activeCell="A3" sqref="A3"/>
    </sheetView>
  </sheetViews>
  <sheetFormatPr defaultColWidth="0" defaultRowHeight="14.4" zeroHeight="1" x14ac:dyDescent="0.3"/>
  <cols>
    <col min="1" max="1" width="6.44140625" style="3" customWidth="1"/>
    <col min="2" max="2" width="102.5546875" style="1" customWidth="1"/>
    <col min="3" max="3" width="12.5546875" style="1" customWidth="1"/>
    <col min="4" max="4" width="12.77734375" style="1" customWidth="1"/>
    <col min="5" max="5" width="72.5546875" style="1" customWidth="1"/>
    <col min="6" max="6" width="2.5546875" style="1" customWidth="1"/>
    <col min="7" max="7" width="19.77734375" style="54" customWidth="1"/>
    <col min="8" max="10" width="9.21875" style="1" customWidth="1"/>
    <col min="11" max="16384" width="9.21875" style="1" hidden="1"/>
  </cols>
  <sheetData>
    <row r="1" spans="1:7" x14ac:dyDescent="0.3">
      <c r="A1" s="52" t="s">
        <v>0</v>
      </c>
      <c r="D1" s="10"/>
      <c r="E1" s="10" t="str">
        <f>Instructions!$C$1</f>
        <v>Version: 25-2.0</v>
      </c>
      <c r="F1" s="5"/>
    </row>
    <row r="2" spans="1:7" x14ac:dyDescent="0.3">
      <c r="D2" s="10"/>
      <c r="E2" s="50">
        <f>Instructions!C2</f>
        <v>45778</v>
      </c>
      <c r="F2" s="5"/>
    </row>
    <row r="3" spans="1:7" s="7" customFormat="1" ht="32.1" customHeight="1" x14ac:dyDescent="0.3">
      <c r="A3" s="23" t="s">
        <v>28</v>
      </c>
      <c r="B3" s="23"/>
      <c r="C3" s="23"/>
      <c r="D3" s="23"/>
      <c r="E3" s="23"/>
      <c r="F3" s="23"/>
      <c r="G3" s="55"/>
    </row>
    <row r="4" spans="1:7" x14ac:dyDescent="0.3"/>
    <row r="5" spans="1:7" ht="139.5" customHeight="1" x14ac:dyDescent="0.3">
      <c r="A5" s="129" t="s">
        <v>392</v>
      </c>
      <c r="B5" s="129"/>
      <c r="C5" s="129"/>
      <c r="D5" s="129"/>
      <c r="E5" s="129"/>
      <c r="G5" s="1"/>
    </row>
    <row r="6" spans="1:7" x14ac:dyDescent="0.3">
      <c r="A6" s="8"/>
      <c r="B6" s="8"/>
      <c r="C6" s="8"/>
      <c r="D6" s="8"/>
      <c r="E6" s="8"/>
    </row>
    <row r="7" spans="1:7" x14ac:dyDescent="0.3">
      <c r="A7" s="9" t="s">
        <v>7</v>
      </c>
      <c r="B7" s="8"/>
      <c r="C7" s="11"/>
      <c r="D7" s="8"/>
      <c r="E7" s="11"/>
    </row>
    <row r="8" spans="1:7" x14ac:dyDescent="0.3">
      <c r="A8" s="9"/>
      <c r="B8" s="8" t="s">
        <v>8</v>
      </c>
      <c r="C8" s="11"/>
      <c r="D8" s="8"/>
      <c r="E8" s="11"/>
    </row>
    <row r="9" spans="1:7" ht="39.6" customHeight="1" x14ac:dyDescent="0.3">
      <c r="A9" s="81">
        <f>IF(COUNTIF('Data for graphs'!C13:V13,"&gt;0")&lt;=1, 0, COUNTIF('Data for graphs'!C13:V13,"&gt;0"))</f>
        <v>0</v>
      </c>
      <c r="B9" s="26" t="str">
        <f>IF(A9&gt;0,"Error! You have responded in multiple solution categories. Please ONLY provide responses for the selected solution category.","")</f>
        <v/>
      </c>
      <c r="C9" s="9"/>
      <c r="D9" s="8"/>
      <c r="E9" s="11"/>
    </row>
    <row r="10" spans="1:7" ht="39.6" customHeight="1" x14ac:dyDescent="0.3">
      <c r="A10" s="81" cm="1">
        <f t="array" ref="A10">SUMPRODUCT((C36:C350="Mandatory")*(D36:D350="No"))</f>
        <v>0</v>
      </c>
      <c r="B10" s="26" t="str">
        <f>IF(A10&gt;0,"Error! You have indicated [NO] for at least 1 of the Mandatory requirements. Please do not proceed until all requirements can be met.","")</f>
        <v/>
      </c>
      <c r="C10" s="9"/>
      <c r="D10" s="8"/>
      <c r="E10" s="11"/>
    </row>
    <row r="11" spans="1:7" ht="133.5" customHeight="1" x14ac:dyDescent="0.3">
      <c r="B11" s="8"/>
      <c r="D11" s="8"/>
    </row>
    <row r="12" spans="1:7" x14ac:dyDescent="0.3">
      <c r="A12" s="2" t="s">
        <v>29</v>
      </c>
      <c r="B12" s="2"/>
      <c r="C12" s="2"/>
      <c r="D12" s="2"/>
      <c r="E12" s="2"/>
    </row>
    <row r="13" spans="1:7" x14ac:dyDescent="0.3">
      <c r="A13" s="3">
        <v>1</v>
      </c>
      <c r="B13" s="33" t="s">
        <v>30</v>
      </c>
      <c r="C13" s="2"/>
      <c r="D13" s="2"/>
      <c r="E13" s="2"/>
    </row>
    <row r="14" spans="1:7" x14ac:dyDescent="0.3">
      <c r="A14" s="3">
        <v>2</v>
      </c>
      <c r="B14" s="33" t="s">
        <v>31</v>
      </c>
      <c r="C14" s="2"/>
      <c r="D14" s="2"/>
      <c r="E14" s="2"/>
    </row>
    <row r="15" spans="1:7" x14ac:dyDescent="0.3">
      <c r="A15" s="3">
        <v>3</v>
      </c>
      <c r="B15" s="33" t="s">
        <v>385</v>
      </c>
      <c r="C15" s="2"/>
      <c r="D15" s="2"/>
      <c r="E15" s="2"/>
    </row>
    <row r="16" spans="1:7" x14ac:dyDescent="0.3">
      <c r="A16" s="3">
        <v>4</v>
      </c>
      <c r="B16" s="33" t="s">
        <v>32</v>
      </c>
      <c r="C16" s="2"/>
      <c r="D16" s="2"/>
      <c r="E16" s="2"/>
    </row>
    <row r="17" spans="1:5" x14ac:dyDescent="0.3">
      <c r="A17" s="3">
        <v>5</v>
      </c>
      <c r="B17" s="33" t="s">
        <v>33</v>
      </c>
      <c r="C17" s="2"/>
      <c r="D17" s="2"/>
      <c r="E17" s="2"/>
    </row>
    <row r="18" spans="1:5" x14ac:dyDescent="0.3">
      <c r="A18" s="3">
        <v>6</v>
      </c>
      <c r="B18" s="33" t="s">
        <v>34</v>
      </c>
      <c r="C18" s="2"/>
      <c r="D18" s="2"/>
      <c r="E18" s="2"/>
    </row>
    <row r="19" spans="1:5" x14ac:dyDescent="0.3">
      <c r="A19" s="3">
        <v>7</v>
      </c>
      <c r="B19" s="33" t="s">
        <v>35</v>
      </c>
      <c r="C19" s="2"/>
      <c r="D19" s="2"/>
      <c r="E19" s="2"/>
    </row>
    <row r="20" spans="1:5" x14ac:dyDescent="0.3">
      <c r="A20" s="3">
        <v>8</v>
      </c>
      <c r="B20" s="33" t="s">
        <v>36</v>
      </c>
      <c r="C20" s="2"/>
      <c r="D20" s="2"/>
      <c r="E20" s="2"/>
    </row>
    <row r="21" spans="1:5" x14ac:dyDescent="0.3">
      <c r="A21" s="3">
        <v>9</v>
      </c>
      <c r="B21" s="33" t="s">
        <v>37</v>
      </c>
      <c r="C21" s="2"/>
      <c r="D21" s="2"/>
      <c r="E21" s="2"/>
    </row>
    <row r="22" spans="1:5" x14ac:dyDescent="0.3">
      <c r="A22" s="3">
        <v>10</v>
      </c>
      <c r="B22" s="33" t="s">
        <v>38</v>
      </c>
      <c r="C22" s="2"/>
      <c r="D22" s="2"/>
      <c r="E22" s="2"/>
    </row>
    <row r="23" spans="1:5" x14ac:dyDescent="0.3">
      <c r="A23" s="3">
        <v>11</v>
      </c>
      <c r="B23" s="33" t="s">
        <v>39</v>
      </c>
      <c r="C23" s="2"/>
      <c r="D23" s="2"/>
      <c r="E23" s="2"/>
    </row>
    <row r="24" spans="1:5" x14ac:dyDescent="0.3">
      <c r="A24" s="3">
        <v>12</v>
      </c>
      <c r="B24" s="33" t="s">
        <v>40</v>
      </c>
      <c r="C24" s="2"/>
      <c r="D24" s="2"/>
      <c r="E24" s="2"/>
    </row>
    <row r="25" spans="1:5" x14ac:dyDescent="0.3">
      <c r="A25" s="3">
        <v>13</v>
      </c>
      <c r="B25" s="33" t="s">
        <v>41</v>
      </c>
      <c r="C25" s="2"/>
      <c r="D25" s="2"/>
      <c r="E25" s="2"/>
    </row>
    <row r="26" spans="1:5" x14ac:dyDescent="0.3">
      <c r="A26" s="3">
        <v>14</v>
      </c>
      <c r="B26" s="33" t="s">
        <v>42</v>
      </c>
      <c r="C26" s="2"/>
      <c r="D26" s="2"/>
      <c r="E26" s="2"/>
    </row>
    <row r="27" spans="1:5" x14ac:dyDescent="0.3">
      <c r="A27" s="3">
        <v>15</v>
      </c>
      <c r="B27" s="33" t="s">
        <v>43</v>
      </c>
      <c r="C27" s="2"/>
      <c r="D27" s="2"/>
      <c r="E27" s="2"/>
    </row>
    <row r="28" spans="1:5" x14ac:dyDescent="0.3">
      <c r="A28" s="3">
        <v>16</v>
      </c>
      <c r="B28" s="33" t="s">
        <v>44</v>
      </c>
      <c r="C28" s="2"/>
      <c r="D28" s="2"/>
      <c r="E28" s="2"/>
    </row>
    <row r="29" spans="1:5" x14ac:dyDescent="0.3">
      <c r="A29" s="3">
        <v>17</v>
      </c>
      <c r="B29" s="33" t="s">
        <v>45</v>
      </c>
      <c r="C29" s="2"/>
      <c r="D29" s="2"/>
      <c r="E29" s="2"/>
    </row>
    <row r="30" spans="1:5" x14ac:dyDescent="0.3">
      <c r="A30" s="3">
        <v>18</v>
      </c>
      <c r="B30" s="33" t="s">
        <v>46</v>
      </c>
      <c r="C30" s="2"/>
      <c r="D30" s="2"/>
      <c r="E30" s="2"/>
    </row>
    <row r="31" spans="1:5" x14ac:dyDescent="0.3">
      <c r="A31" s="3">
        <v>19</v>
      </c>
      <c r="B31" s="33" t="s">
        <v>47</v>
      </c>
      <c r="C31" s="2"/>
      <c r="D31" s="2"/>
      <c r="E31" s="2"/>
    </row>
    <row r="32" spans="1:5" x14ac:dyDescent="0.3">
      <c r="A32" s="3">
        <v>20</v>
      </c>
      <c r="B32" s="33" t="s">
        <v>393</v>
      </c>
      <c r="C32" s="2"/>
      <c r="D32" s="2"/>
      <c r="E32" s="2"/>
    </row>
    <row r="33" spans="1:7" x14ac:dyDescent="0.3">
      <c r="B33" s="8"/>
      <c r="D33" s="8"/>
    </row>
    <row r="34" spans="1:7" s="2" customFormat="1" x14ac:dyDescent="0.3">
      <c r="A34" s="16" t="s">
        <v>9</v>
      </c>
      <c r="B34" s="17" t="s">
        <v>10</v>
      </c>
      <c r="C34" s="17" t="s">
        <v>11</v>
      </c>
      <c r="D34" s="17" t="s">
        <v>12</v>
      </c>
      <c r="E34" s="17" t="s">
        <v>13</v>
      </c>
      <c r="G34" s="56"/>
    </row>
    <row r="35" spans="1:7" ht="43.2" x14ac:dyDescent="0.3">
      <c r="A35" s="34">
        <v>1</v>
      </c>
      <c r="B35" s="35" t="s">
        <v>48</v>
      </c>
      <c r="C35" s="35"/>
      <c r="D35" s="35"/>
      <c r="E35" s="35"/>
      <c r="G35" s="57" t="s">
        <v>49</v>
      </c>
    </row>
    <row r="36" spans="1:7" s="4" customFormat="1" ht="250.95" customHeight="1" x14ac:dyDescent="0.3">
      <c r="A36" s="18">
        <f t="shared" ref="A36:A45" si="0">A35+0.01</f>
        <v>1.01</v>
      </c>
      <c r="B36" s="43" t="s">
        <v>50</v>
      </c>
      <c r="C36" s="18" t="s">
        <v>22</v>
      </c>
      <c r="D36" s="13"/>
      <c r="E36" s="58" t="s">
        <v>51</v>
      </c>
      <c r="G36" s="57" t="s">
        <v>49</v>
      </c>
    </row>
    <row r="37" spans="1:7" s="4" customFormat="1" ht="57.6" x14ac:dyDescent="0.3">
      <c r="A37" s="18">
        <f t="shared" si="0"/>
        <v>1.02</v>
      </c>
      <c r="B37" s="43" t="s">
        <v>52</v>
      </c>
      <c r="C37" s="18" t="s">
        <v>53</v>
      </c>
      <c r="D37" s="13"/>
      <c r="E37" s="59" t="s">
        <v>54</v>
      </c>
      <c r="G37" s="57" t="s">
        <v>49</v>
      </c>
    </row>
    <row r="38" spans="1:7" s="4" customFormat="1" ht="28.8" x14ac:dyDescent="0.3">
      <c r="A38" s="18">
        <f t="shared" si="0"/>
        <v>1.03</v>
      </c>
      <c r="B38" s="43" t="s">
        <v>55</v>
      </c>
      <c r="C38" s="18" t="s">
        <v>53</v>
      </c>
      <c r="D38" s="13"/>
      <c r="E38" s="59" t="s">
        <v>54</v>
      </c>
      <c r="G38" s="57" t="s">
        <v>49</v>
      </c>
    </row>
    <row r="39" spans="1:7" s="4" customFormat="1" ht="72" x14ac:dyDescent="0.3">
      <c r="A39" s="18">
        <f t="shared" si="0"/>
        <v>1.04</v>
      </c>
      <c r="B39" s="43" t="s">
        <v>56</v>
      </c>
      <c r="C39" s="18" t="s">
        <v>22</v>
      </c>
      <c r="D39" s="13"/>
      <c r="E39" s="59" t="s">
        <v>54</v>
      </c>
      <c r="G39" s="57" t="s">
        <v>49</v>
      </c>
    </row>
    <row r="40" spans="1:7" s="4" customFormat="1" x14ac:dyDescent="0.3">
      <c r="A40" s="18">
        <f t="shared" si="0"/>
        <v>1.05</v>
      </c>
      <c r="B40" s="43" t="s">
        <v>57</v>
      </c>
      <c r="C40" s="18" t="s">
        <v>22</v>
      </c>
      <c r="D40" s="13"/>
      <c r="E40" s="35" t="s">
        <v>58</v>
      </c>
      <c r="G40" s="57" t="s">
        <v>49</v>
      </c>
    </row>
    <row r="41" spans="1:7" s="4" customFormat="1" ht="74.55" customHeight="1" x14ac:dyDescent="0.3">
      <c r="A41" s="18">
        <f t="shared" si="0"/>
        <v>1.06</v>
      </c>
      <c r="B41" s="43" t="s">
        <v>59</v>
      </c>
      <c r="C41" s="18" t="s">
        <v>22</v>
      </c>
      <c r="D41" s="13"/>
      <c r="E41" s="59" t="s">
        <v>54</v>
      </c>
      <c r="G41" s="57" t="s">
        <v>49</v>
      </c>
    </row>
    <row r="42" spans="1:7" s="4" customFormat="1" ht="86.4" x14ac:dyDescent="0.3">
      <c r="A42" s="18">
        <f t="shared" si="0"/>
        <v>1.07</v>
      </c>
      <c r="B42" s="43" t="s">
        <v>60</v>
      </c>
      <c r="C42" s="18" t="s">
        <v>22</v>
      </c>
      <c r="D42" s="13"/>
      <c r="E42" s="58" t="s">
        <v>389</v>
      </c>
      <c r="G42" s="57" t="s">
        <v>49</v>
      </c>
    </row>
    <row r="43" spans="1:7" s="4" customFormat="1" ht="207" customHeight="1" x14ac:dyDescent="0.3">
      <c r="A43" s="18">
        <f t="shared" si="0"/>
        <v>1.08</v>
      </c>
      <c r="B43" s="44" t="s">
        <v>61</v>
      </c>
      <c r="C43" s="18" t="s">
        <v>22</v>
      </c>
      <c r="D43" s="13"/>
      <c r="E43" s="59" t="s">
        <v>62</v>
      </c>
      <c r="G43" s="57" t="s">
        <v>49</v>
      </c>
    </row>
    <row r="44" spans="1:7" s="4" customFormat="1" ht="28.8" x14ac:dyDescent="0.3">
      <c r="A44" s="18">
        <f t="shared" si="0"/>
        <v>1.0900000000000001</v>
      </c>
      <c r="B44" s="43" t="s">
        <v>63</v>
      </c>
      <c r="C44" s="18" t="s">
        <v>53</v>
      </c>
      <c r="D44" s="13"/>
      <c r="E44" s="59" t="s">
        <v>54</v>
      </c>
      <c r="G44" s="57" t="s">
        <v>49</v>
      </c>
    </row>
    <row r="45" spans="1:7" s="4" customFormat="1" ht="117" customHeight="1" x14ac:dyDescent="0.3">
      <c r="A45" s="22">
        <f t="shared" si="0"/>
        <v>1.1000000000000001</v>
      </c>
      <c r="B45" s="43" t="s">
        <v>64</v>
      </c>
      <c r="C45" s="28" t="s">
        <v>53</v>
      </c>
      <c r="D45" s="13"/>
      <c r="E45" s="60" t="s">
        <v>54</v>
      </c>
      <c r="G45" s="57" t="s">
        <v>49</v>
      </c>
    </row>
    <row r="46" spans="1:7" s="4" customFormat="1" ht="45" customHeight="1" x14ac:dyDescent="0.3">
      <c r="A46" s="36">
        <v>2</v>
      </c>
      <c r="B46" s="37" t="s">
        <v>65</v>
      </c>
      <c r="C46" s="37"/>
      <c r="D46" s="38"/>
      <c r="E46" s="39"/>
      <c r="G46" s="57" t="s">
        <v>49</v>
      </c>
    </row>
    <row r="47" spans="1:7" s="4" customFormat="1" ht="91.2" customHeight="1" x14ac:dyDescent="0.3">
      <c r="A47" s="18">
        <f t="shared" ref="A47:A53" si="1">A46+0.01</f>
        <v>2.0099999999999998</v>
      </c>
      <c r="B47" s="44" t="s">
        <v>66</v>
      </c>
      <c r="C47" s="40" t="s">
        <v>22</v>
      </c>
      <c r="D47" s="13"/>
      <c r="E47" s="61" t="s">
        <v>54</v>
      </c>
      <c r="G47" s="57" t="s">
        <v>49</v>
      </c>
    </row>
    <row r="48" spans="1:7" s="4" customFormat="1" ht="86.4" x14ac:dyDescent="0.3">
      <c r="A48" s="18">
        <f t="shared" si="1"/>
        <v>2.0199999999999996</v>
      </c>
      <c r="B48" s="44" t="s">
        <v>362</v>
      </c>
      <c r="C48" s="13" t="s">
        <v>22</v>
      </c>
      <c r="D48" s="13"/>
      <c r="E48" s="59" t="s">
        <v>54</v>
      </c>
      <c r="G48" s="57" t="s">
        <v>49</v>
      </c>
    </row>
    <row r="49" spans="1:7" s="4" customFormat="1" ht="117.6" customHeight="1" x14ac:dyDescent="0.3">
      <c r="A49" s="18">
        <f t="shared" si="1"/>
        <v>2.0299999999999994</v>
      </c>
      <c r="B49" s="44" t="s">
        <v>363</v>
      </c>
      <c r="C49" s="13" t="s">
        <v>22</v>
      </c>
      <c r="D49" s="13"/>
      <c r="E49" s="59" t="s">
        <v>54</v>
      </c>
      <c r="G49" s="57" t="s">
        <v>49</v>
      </c>
    </row>
    <row r="50" spans="1:7" s="4" customFormat="1" ht="28.8" x14ac:dyDescent="0.3">
      <c r="A50" s="18">
        <f t="shared" si="1"/>
        <v>2.0399999999999991</v>
      </c>
      <c r="B50" s="44" t="s">
        <v>67</v>
      </c>
      <c r="C50" s="18" t="s">
        <v>53</v>
      </c>
      <c r="D50" s="13"/>
      <c r="E50" s="59" t="s">
        <v>54</v>
      </c>
      <c r="G50" s="57" t="s">
        <v>49</v>
      </c>
    </row>
    <row r="51" spans="1:7" s="4" customFormat="1" ht="205.2" customHeight="1" x14ac:dyDescent="0.3">
      <c r="A51" s="18">
        <f t="shared" si="1"/>
        <v>2.0499999999999989</v>
      </c>
      <c r="B51" s="44" t="s">
        <v>61</v>
      </c>
      <c r="C51" s="18" t="s">
        <v>22</v>
      </c>
      <c r="D51" s="13"/>
      <c r="E51" s="59" t="s">
        <v>62</v>
      </c>
      <c r="G51" s="57" t="s">
        <v>49</v>
      </c>
    </row>
    <row r="52" spans="1:7" s="4" customFormat="1" ht="72" x14ac:dyDescent="0.3">
      <c r="A52" s="18">
        <f t="shared" si="1"/>
        <v>2.0599999999999987</v>
      </c>
      <c r="B52" s="43" t="s">
        <v>68</v>
      </c>
      <c r="C52" s="18" t="s">
        <v>53</v>
      </c>
      <c r="D52" s="13"/>
      <c r="E52" s="59" t="s">
        <v>54</v>
      </c>
      <c r="G52" s="57" t="s">
        <v>49</v>
      </c>
    </row>
    <row r="53" spans="1:7" s="4" customFormat="1" ht="103.2" customHeight="1" x14ac:dyDescent="0.3">
      <c r="A53" s="18">
        <f t="shared" si="1"/>
        <v>2.0699999999999985</v>
      </c>
      <c r="B53" s="43" t="s">
        <v>69</v>
      </c>
      <c r="C53" s="19" t="s">
        <v>22</v>
      </c>
      <c r="D53" s="13"/>
      <c r="E53" s="60" t="s">
        <v>54</v>
      </c>
      <c r="G53" s="57" t="s">
        <v>49</v>
      </c>
    </row>
    <row r="54" spans="1:7" s="4" customFormat="1" ht="75" customHeight="1" x14ac:dyDescent="0.3">
      <c r="A54" s="37">
        <v>3</v>
      </c>
      <c r="B54" s="35" t="s">
        <v>386</v>
      </c>
      <c r="C54" s="37"/>
      <c r="D54" s="38"/>
      <c r="E54" s="39"/>
      <c r="G54" s="57" t="s">
        <v>49</v>
      </c>
    </row>
    <row r="55" spans="1:7" s="4" customFormat="1" ht="116.55" customHeight="1" x14ac:dyDescent="0.3">
      <c r="A55" s="18">
        <f t="shared" ref="A55:A57" si="2">A54+0.01</f>
        <v>3.01</v>
      </c>
      <c r="B55" s="43" t="s">
        <v>70</v>
      </c>
      <c r="C55" s="18" t="s">
        <v>22</v>
      </c>
      <c r="D55" s="13"/>
      <c r="E55" s="58" t="s">
        <v>71</v>
      </c>
      <c r="G55" s="57" t="s">
        <v>49</v>
      </c>
    </row>
    <row r="56" spans="1:7" s="4" customFormat="1" ht="147.6" customHeight="1" x14ac:dyDescent="0.3">
      <c r="A56" s="18">
        <f t="shared" si="2"/>
        <v>3.0199999999999996</v>
      </c>
      <c r="B56" s="43" t="s">
        <v>72</v>
      </c>
      <c r="C56" s="18" t="s">
        <v>22</v>
      </c>
      <c r="D56" s="13"/>
      <c r="E56" s="58" t="s">
        <v>73</v>
      </c>
      <c r="G56" s="57" t="s">
        <v>49</v>
      </c>
    </row>
    <row r="57" spans="1:7" s="4" customFormat="1" ht="221.55" customHeight="1" x14ac:dyDescent="0.3">
      <c r="A57" s="18">
        <f t="shared" si="2"/>
        <v>3.0299999999999994</v>
      </c>
      <c r="B57" s="43" t="s">
        <v>74</v>
      </c>
      <c r="C57" s="43" t="s">
        <v>22</v>
      </c>
      <c r="D57" s="13"/>
      <c r="E57" s="59" t="s">
        <v>62</v>
      </c>
      <c r="G57" s="57" t="s">
        <v>49</v>
      </c>
    </row>
    <row r="58" spans="1:7" s="4" customFormat="1" ht="75" customHeight="1" x14ac:dyDescent="0.3">
      <c r="A58" s="35">
        <v>4</v>
      </c>
      <c r="B58" s="25" t="s">
        <v>75</v>
      </c>
      <c r="C58" s="37"/>
      <c r="D58" s="38"/>
      <c r="E58" s="39"/>
      <c r="G58" s="57" t="s">
        <v>49</v>
      </c>
    </row>
    <row r="59" spans="1:7" s="4" customFormat="1" ht="33.6" customHeight="1" x14ac:dyDescent="0.3">
      <c r="A59" s="18">
        <f t="shared" ref="A59:A65" si="3">A58+0.01</f>
        <v>4.01</v>
      </c>
      <c r="B59" s="45" t="s">
        <v>404</v>
      </c>
      <c r="C59" s="19" t="s">
        <v>22</v>
      </c>
      <c r="D59" s="13"/>
      <c r="E59" s="35" t="s">
        <v>58</v>
      </c>
      <c r="G59" s="57" t="s">
        <v>49</v>
      </c>
    </row>
    <row r="60" spans="1:7" s="4" customFormat="1" ht="178.95" customHeight="1" x14ac:dyDescent="0.3">
      <c r="A60" s="18">
        <f t="shared" si="3"/>
        <v>4.0199999999999996</v>
      </c>
      <c r="B60" s="45" t="s">
        <v>76</v>
      </c>
      <c r="C60" s="19" t="s">
        <v>22</v>
      </c>
      <c r="D60" s="13"/>
      <c r="E60" s="59" t="s">
        <v>54</v>
      </c>
      <c r="G60" s="57" t="s">
        <v>49</v>
      </c>
    </row>
    <row r="61" spans="1:7" s="4" customFormat="1" ht="100.8" x14ac:dyDescent="0.3">
      <c r="A61" s="18">
        <f t="shared" si="3"/>
        <v>4.0299999999999994</v>
      </c>
      <c r="B61" s="43" t="s">
        <v>69</v>
      </c>
      <c r="C61" s="19" t="s">
        <v>22</v>
      </c>
      <c r="D61" s="13"/>
      <c r="E61" s="59" t="s">
        <v>54</v>
      </c>
      <c r="G61" s="57" t="s">
        <v>49</v>
      </c>
    </row>
    <row r="62" spans="1:7" s="4" customFormat="1" ht="86.4" x14ac:dyDescent="0.3">
      <c r="A62" s="18">
        <f t="shared" si="3"/>
        <v>4.0399999999999991</v>
      </c>
      <c r="B62" s="45" t="s">
        <v>77</v>
      </c>
      <c r="C62" s="19" t="s">
        <v>22</v>
      </c>
      <c r="D62" s="13"/>
      <c r="E62" s="59" t="s">
        <v>54</v>
      </c>
      <c r="G62" s="57" t="s">
        <v>49</v>
      </c>
    </row>
    <row r="63" spans="1:7" s="4" customFormat="1" x14ac:dyDescent="0.3">
      <c r="A63" s="18">
        <f t="shared" si="3"/>
        <v>4.0499999999999989</v>
      </c>
      <c r="B63" s="45" t="s">
        <v>78</v>
      </c>
      <c r="C63" s="19" t="s">
        <v>22</v>
      </c>
      <c r="D63" s="13"/>
      <c r="E63" s="59" t="s">
        <v>54</v>
      </c>
      <c r="G63" s="57" t="s">
        <v>49</v>
      </c>
    </row>
    <row r="64" spans="1:7" s="4" customFormat="1" ht="33.6" customHeight="1" x14ac:dyDescent="0.3">
      <c r="A64" s="18">
        <f t="shared" si="3"/>
        <v>4.0599999999999987</v>
      </c>
      <c r="B64" s="45" t="s">
        <v>79</v>
      </c>
      <c r="C64" s="20" t="s">
        <v>53</v>
      </c>
      <c r="D64" s="13"/>
      <c r="E64" s="59" t="s">
        <v>54</v>
      </c>
      <c r="G64" s="57" t="s">
        <v>49</v>
      </c>
    </row>
    <row r="65" spans="1:7" s="4" customFormat="1" ht="210" customHeight="1" x14ac:dyDescent="0.3">
      <c r="A65" s="18">
        <f t="shared" si="3"/>
        <v>4.0699999999999985</v>
      </c>
      <c r="B65" s="46" t="s">
        <v>61</v>
      </c>
      <c r="C65" s="20" t="s">
        <v>53</v>
      </c>
      <c r="D65" s="13"/>
      <c r="E65" s="59" t="s">
        <v>62</v>
      </c>
      <c r="G65" s="57" t="s">
        <v>49</v>
      </c>
    </row>
    <row r="66" spans="1:7" s="4" customFormat="1" ht="75" customHeight="1" x14ac:dyDescent="0.3">
      <c r="A66" s="35">
        <v>5</v>
      </c>
      <c r="B66" s="24" t="s">
        <v>80</v>
      </c>
      <c r="C66" s="37"/>
      <c r="D66" s="38"/>
      <c r="E66" s="39"/>
      <c r="G66" s="57" t="s">
        <v>49</v>
      </c>
    </row>
    <row r="67" spans="1:7" s="4" customFormat="1" ht="104.55" customHeight="1" x14ac:dyDescent="0.3">
      <c r="A67" s="18">
        <f t="shared" ref="A67:A75" si="4">A66+0.01</f>
        <v>5.01</v>
      </c>
      <c r="B67" s="43" t="s">
        <v>81</v>
      </c>
      <c r="C67" s="18" t="s">
        <v>22</v>
      </c>
      <c r="D67" s="13"/>
      <c r="E67" s="35" t="s">
        <v>58</v>
      </c>
      <c r="G67" s="57" t="s">
        <v>49</v>
      </c>
    </row>
    <row r="68" spans="1:7" s="4" customFormat="1" ht="178.95" customHeight="1" x14ac:dyDescent="0.3">
      <c r="A68" s="18">
        <f t="shared" si="4"/>
        <v>5.0199999999999996</v>
      </c>
      <c r="B68" s="45" t="s">
        <v>82</v>
      </c>
      <c r="C68" s="18" t="s">
        <v>22</v>
      </c>
      <c r="D68" s="13"/>
      <c r="E68" s="59" t="s">
        <v>54</v>
      </c>
      <c r="G68" s="57" t="s">
        <v>49</v>
      </c>
    </row>
    <row r="69" spans="1:7" s="4" customFormat="1" ht="105.6" customHeight="1" x14ac:dyDescent="0.3">
      <c r="A69" s="18">
        <f t="shared" si="4"/>
        <v>5.0299999999999994</v>
      </c>
      <c r="B69" s="43" t="s">
        <v>83</v>
      </c>
      <c r="C69" s="18" t="s">
        <v>53</v>
      </c>
      <c r="D69" s="13"/>
      <c r="E69" s="59" t="s">
        <v>54</v>
      </c>
      <c r="G69" s="57" t="s">
        <v>49</v>
      </c>
    </row>
    <row r="70" spans="1:7" s="4" customFormat="1" ht="86.4" x14ac:dyDescent="0.3">
      <c r="A70" s="18">
        <f t="shared" si="4"/>
        <v>5.0399999999999991</v>
      </c>
      <c r="B70" s="43" t="s">
        <v>84</v>
      </c>
      <c r="C70" s="18" t="s">
        <v>22</v>
      </c>
      <c r="D70" s="13"/>
      <c r="E70" s="59" t="s">
        <v>54</v>
      </c>
      <c r="G70" s="57" t="s">
        <v>49</v>
      </c>
    </row>
    <row r="71" spans="1:7" x14ac:dyDescent="0.3">
      <c r="A71" s="18">
        <f t="shared" si="4"/>
        <v>5.0499999999999989</v>
      </c>
      <c r="B71" s="43" t="s">
        <v>85</v>
      </c>
      <c r="C71" s="18" t="s">
        <v>22</v>
      </c>
      <c r="D71" s="13"/>
      <c r="E71" s="59" t="s">
        <v>54</v>
      </c>
      <c r="G71" s="57" t="s">
        <v>49</v>
      </c>
    </row>
    <row r="72" spans="1:7" x14ac:dyDescent="0.3">
      <c r="A72" s="18">
        <f t="shared" si="4"/>
        <v>5.0599999999999987</v>
      </c>
      <c r="B72" s="43" t="s">
        <v>86</v>
      </c>
      <c r="C72" s="13" t="s">
        <v>53</v>
      </c>
      <c r="D72" s="13"/>
      <c r="E72" s="59" t="s">
        <v>54</v>
      </c>
      <c r="G72" s="57" t="s">
        <v>49</v>
      </c>
    </row>
    <row r="73" spans="1:7" ht="28.8" x14ac:dyDescent="0.3">
      <c r="A73" s="18">
        <f t="shared" si="4"/>
        <v>5.0699999999999985</v>
      </c>
      <c r="B73" s="43" t="s">
        <v>87</v>
      </c>
      <c r="C73" s="13" t="s">
        <v>53</v>
      </c>
      <c r="D73" s="13"/>
      <c r="E73" s="59" t="s">
        <v>54</v>
      </c>
      <c r="G73" s="57" t="s">
        <v>49</v>
      </c>
    </row>
    <row r="74" spans="1:7" ht="205.95" customHeight="1" x14ac:dyDescent="0.3">
      <c r="A74" s="18">
        <f t="shared" si="4"/>
        <v>5.0799999999999983</v>
      </c>
      <c r="B74" s="44" t="s">
        <v>61</v>
      </c>
      <c r="C74" s="18" t="s">
        <v>22</v>
      </c>
      <c r="D74" s="13"/>
      <c r="E74" s="59" t="s">
        <v>62</v>
      </c>
      <c r="G74" s="57" t="s">
        <v>49</v>
      </c>
    </row>
    <row r="75" spans="1:7" ht="33" customHeight="1" x14ac:dyDescent="0.3">
      <c r="A75" s="18">
        <f t="shared" si="4"/>
        <v>5.0899999999999981</v>
      </c>
      <c r="B75" s="44" t="s">
        <v>88</v>
      </c>
      <c r="C75" s="13" t="s">
        <v>53</v>
      </c>
      <c r="D75" s="13"/>
      <c r="E75" s="59" t="s">
        <v>54</v>
      </c>
      <c r="G75" s="57" t="s">
        <v>49</v>
      </c>
    </row>
    <row r="76" spans="1:7" ht="45" customHeight="1" x14ac:dyDescent="0.3">
      <c r="A76" s="35">
        <v>6</v>
      </c>
      <c r="B76" s="41" t="s">
        <v>89</v>
      </c>
      <c r="C76" s="37"/>
      <c r="D76" s="38"/>
      <c r="E76" s="39"/>
      <c r="G76" s="57" t="s">
        <v>49</v>
      </c>
    </row>
    <row r="77" spans="1:7" ht="207.6" customHeight="1" x14ac:dyDescent="0.3">
      <c r="A77" s="18">
        <f t="shared" ref="A77:A89" si="5">A76+0.01</f>
        <v>6.01</v>
      </c>
      <c r="B77" s="43" t="s">
        <v>90</v>
      </c>
      <c r="C77" s="18" t="s">
        <v>22</v>
      </c>
      <c r="D77" s="13"/>
      <c r="E77" s="35" t="s">
        <v>58</v>
      </c>
      <c r="G77" s="57" t="s">
        <v>49</v>
      </c>
    </row>
    <row r="78" spans="1:7" ht="74.55" customHeight="1" x14ac:dyDescent="0.3">
      <c r="A78" s="18">
        <f t="shared" si="5"/>
        <v>6.02</v>
      </c>
      <c r="B78" s="43" t="s">
        <v>91</v>
      </c>
      <c r="C78" s="18" t="s">
        <v>22</v>
      </c>
      <c r="D78" s="13"/>
      <c r="E78" s="59" t="s">
        <v>54</v>
      </c>
      <c r="G78" s="57" t="s">
        <v>49</v>
      </c>
    </row>
    <row r="79" spans="1:7" ht="146.55000000000001" customHeight="1" x14ac:dyDescent="0.3">
      <c r="A79" s="18">
        <f t="shared" si="5"/>
        <v>6.0299999999999994</v>
      </c>
      <c r="B79" s="43" t="s">
        <v>92</v>
      </c>
      <c r="C79" s="18" t="s">
        <v>22</v>
      </c>
      <c r="D79" s="13"/>
      <c r="E79" s="59" t="s">
        <v>54</v>
      </c>
      <c r="G79" s="57" t="s">
        <v>49</v>
      </c>
    </row>
    <row r="80" spans="1:7" ht="43.2" x14ac:dyDescent="0.3">
      <c r="A80" s="18">
        <f t="shared" si="5"/>
        <v>6.0399999999999991</v>
      </c>
      <c r="B80" s="43" t="s">
        <v>93</v>
      </c>
      <c r="C80" s="13" t="s">
        <v>53</v>
      </c>
      <c r="D80" s="13"/>
      <c r="E80" s="59" t="s">
        <v>54</v>
      </c>
      <c r="G80" s="57" t="s">
        <v>49</v>
      </c>
    </row>
    <row r="81" spans="1:7" ht="57.6" x14ac:dyDescent="0.3">
      <c r="A81" s="18">
        <f t="shared" si="5"/>
        <v>6.0499999999999989</v>
      </c>
      <c r="B81" s="44" t="s">
        <v>94</v>
      </c>
      <c r="C81" s="13" t="s">
        <v>53</v>
      </c>
      <c r="D81" s="13"/>
      <c r="E81" s="59" t="s">
        <v>54</v>
      </c>
      <c r="G81" s="57" t="s">
        <v>49</v>
      </c>
    </row>
    <row r="82" spans="1:7" ht="43.2" x14ac:dyDescent="0.3">
      <c r="A82" s="18">
        <f t="shared" si="5"/>
        <v>6.0599999999999987</v>
      </c>
      <c r="B82" s="44" t="s">
        <v>95</v>
      </c>
      <c r="C82" s="13" t="s">
        <v>53</v>
      </c>
      <c r="D82" s="13"/>
      <c r="E82" s="59" t="s">
        <v>54</v>
      </c>
      <c r="G82" s="57" t="s">
        <v>49</v>
      </c>
    </row>
    <row r="83" spans="1:7" ht="43.2" x14ac:dyDescent="0.3">
      <c r="A83" s="18">
        <f t="shared" si="5"/>
        <v>6.0699999999999985</v>
      </c>
      <c r="B83" s="44" t="s">
        <v>96</v>
      </c>
      <c r="C83" s="13" t="s">
        <v>53</v>
      </c>
      <c r="D83" s="13"/>
      <c r="E83" s="59" t="s">
        <v>54</v>
      </c>
      <c r="G83" s="57" t="s">
        <v>49</v>
      </c>
    </row>
    <row r="84" spans="1:7" ht="117.75" customHeight="1" x14ac:dyDescent="0.3">
      <c r="A84" s="18">
        <f t="shared" si="5"/>
        <v>6.0799999999999983</v>
      </c>
      <c r="B84" s="43" t="s">
        <v>97</v>
      </c>
      <c r="C84" s="13" t="s">
        <v>22</v>
      </c>
      <c r="D84" s="13"/>
      <c r="E84" s="59" t="s">
        <v>98</v>
      </c>
      <c r="G84" s="57" t="s">
        <v>49</v>
      </c>
    </row>
    <row r="85" spans="1:7" ht="43.2" x14ac:dyDescent="0.3">
      <c r="A85" s="18">
        <f t="shared" si="5"/>
        <v>6.0899999999999981</v>
      </c>
      <c r="B85" s="43" t="s">
        <v>99</v>
      </c>
      <c r="C85" s="13" t="s">
        <v>53</v>
      </c>
      <c r="D85" s="13"/>
      <c r="E85" s="59" t="s">
        <v>54</v>
      </c>
      <c r="G85" s="57" t="s">
        <v>49</v>
      </c>
    </row>
    <row r="86" spans="1:7" ht="57.6" x14ac:dyDescent="0.3">
      <c r="A86" s="22">
        <f t="shared" si="5"/>
        <v>6.0999999999999979</v>
      </c>
      <c r="B86" s="43" t="s">
        <v>100</v>
      </c>
      <c r="C86" s="13" t="s">
        <v>53</v>
      </c>
      <c r="D86" s="13"/>
      <c r="E86" s="59" t="s">
        <v>54</v>
      </c>
      <c r="G86" s="57" t="s">
        <v>49</v>
      </c>
    </row>
    <row r="87" spans="1:7" ht="208.95" customHeight="1" x14ac:dyDescent="0.3">
      <c r="A87" s="18">
        <f t="shared" si="5"/>
        <v>6.1099999999999977</v>
      </c>
      <c r="B87" s="43" t="s">
        <v>61</v>
      </c>
      <c r="C87" s="18" t="s">
        <v>22</v>
      </c>
      <c r="D87" s="13"/>
      <c r="E87" s="59" t="s">
        <v>62</v>
      </c>
      <c r="G87" s="57" t="s">
        <v>49</v>
      </c>
    </row>
    <row r="88" spans="1:7" ht="90" customHeight="1" x14ac:dyDescent="0.3">
      <c r="A88" s="18">
        <f t="shared" si="5"/>
        <v>6.1199999999999974</v>
      </c>
      <c r="B88" s="43" t="s">
        <v>101</v>
      </c>
      <c r="C88" s="18" t="s">
        <v>53</v>
      </c>
      <c r="D88" s="13"/>
      <c r="E88" s="59" t="s">
        <v>54</v>
      </c>
      <c r="G88" s="57" t="s">
        <v>49</v>
      </c>
    </row>
    <row r="89" spans="1:7" ht="150" customHeight="1" x14ac:dyDescent="0.3">
      <c r="A89" s="18">
        <f t="shared" si="5"/>
        <v>6.1299999999999972</v>
      </c>
      <c r="B89" s="44" t="s">
        <v>102</v>
      </c>
      <c r="C89" s="13" t="s">
        <v>22</v>
      </c>
      <c r="D89" s="13"/>
      <c r="E89" s="59" t="s">
        <v>54</v>
      </c>
      <c r="G89" s="57" t="s">
        <v>49</v>
      </c>
    </row>
    <row r="90" spans="1:7" ht="60" customHeight="1" x14ac:dyDescent="0.3">
      <c r="A90" s="35">
        <v>7</v>
      </c>
      <c r="B90" s="41" t="s">
        <v>103</v>
      </c>
      <c r="C90" s="37"/>
      <c r="D90" s="38"/>
      <c r="E90" s="39"/>
      <c r="G90" s="57" t="s">
        <v>49</v>
      </c>
    </row>
    <row r="91" spans="1:7" ht="164.55" customHeight="1" x14ac:dyDescent="0.3">
      <c r="A91" s="18">
        <f t="shared" ref="A91:A99" si="6">A90+0.01</f>
        <v>7.01</v>
      </c>
      <c r="B91" s="43" t="s">
        <v>104</v>
      </c>
      <c r="C91" s="18" t="s">
        <v>22</v>
      </c>
      <c r="D91" s="13"/>
      <c r="E91" s="35" t="s">
        <v>58</v>
      </c>
      <c r="G91" s="57" t="s">
        <v>49</v>
      </c>
    </row>
    <row r="92" spans="1:7" ht="163.19999999999999" customHeight="1" x14ac:dyDescent="0.3">
      <c r="A92" s="18">
        <f t="shared" si="6"/>
        <v>7.02</v>
      </c>
      <c r="B92" s="43" t="s">
        <v>105</v>
      </c>
      <c r="C92" s="18" t="s">
        <v>22</v>
      </c>
      <c r="D92" s="13"/>
      <c r="E92" s="59" t="s">
        <v>54</v>
      </c>
      <c r="G92" s="57" t="s">
        <v>49</v>
      </c>
    </row>
    <row r="93" spans="1:7" ht="148.19999999999999" customHeight="1" x14ac:dyDescent="0.3">
      <c r="A93" s="18">
        <f t="shared" si="6"/>
        <v>7.0299999999999994</v>
      </c>
      <c r="B93" s="43" t="s">
        <v>106</v>
      </c>
      <c r="C93" s="18" t="s">
        <v>53</v>
      </c>
      <c r="D93" s="13"/>
      <c r="E93" s="59" t="s">
        <v>54</v>
      </c>
      <c r="G93" s="57" t="s">
        <v>49</v>
      </c>
    </row>
    <row r="94" spans="1:7" ht="103.2" customHeight="1" x14ac:dyDescent="0.3">
      <c r="A94" s="18">
        <f t="shared" si="6"/>
        <v>7.0399999999999991</v>
      </c>
      <c r="B94" s="43" t="s">
        <v>107</v>
      </c>
      <c r="C94" s="18" t="s">
        <v>22</v>
      </c>
      <c r="D94" s="13"/>
      <c r="E94" s="59" t="s">
        <v>54</v>
      </c>
      <c r="G94" s="57" t="s">
        <v>49</v>
      </c>
    </row>
    <row r="95" spans="1:7" ht="148.94999999999999" customHeight="1" x14ac:dyDescent="0.3">
      <c r="A95" s="18">
        <f t="shared" si="6"/>
        <v>7.0499999999999989</v>
      </c>
      <c r="B95" s="43" t="s">
        <v>108</v>
      </c>
      <c r="C95" s="18" t="s">
        <v>22</v>
      </c>
      <c r="D95" s="13"/>
      <c r="E95" s="59" t="s">
        <v>54</v>
      </c>
      <c r="G95" s="57" t="s">
        <v>49</v>
      </c>
    </row>
    <row r="96" spans="1:7" ht="106.2" customHeight="1" x14ac:dyDescent="0.3">
      <c r="A96" s="18">
        <f t="shared" si="6"/>
        <v>7.0599999999999987</v>
      </c>
      <c r="B96" s="43" t="s">
        <v>109</v>
      </c>
      <c r="C96" s="18" t="s">
        <v>22</v>
      </c>
      <c r="D96" s="13"/>
      <c r="E96" s="59" t="s">
        <v>54</v>
      </c>
      <c r="G96" s="57" t="s">
        <v>49</v>
      </c>
    </row>
    <row r="97" spans="1:7" ht="135" customHeight="1" x14ac:dyDescent="0.3">
      <c r="A97" s="18">
        <f t="shared" si="6"/>
        <v>7.0699999999999985</v>
      </c>
      <c r="B97" s="43" t="s">
        <v>364</v>
      </c>
      <c r="C97" s="18" t="s">
        <v>22</v>
      </c>
      <c r="D97" s="13"/>
      <c r="E97" s="59" t="s">
        <v>54</v>
      </c>
      <c r="G97" s="57" t="s">
        <v>49</v>
      </c>
    </row>
    <row r="98" spans="1:7" ht="206.55" customHeight="1" x14ac:dyDescent="0.3">
      <c r="A98" s="18">
        <f t="shared" si="6"/>
        <v>7.0799999999999983</v>
      </c>
      <c r="B98" s="43" t="s">
        <v>61</v>
      </c>
      <c r="C98" s="18" t="s">
        <v>22</v>
      </c>
      <c r="D98" s="13"/>
      <c r="E98" s="59" t="s">
        <v>62</v>
      </c>
      <c r="G98" s="57" t="s">
        <v>49</v>
      </c>
    </row>
    <row r="99" spans="1:7" ht="28.8" x14ac:dyDescent="0.3">
      <c r="A99" s="18">
        <f t="shared" si="6"/>
        <v>7.0899999999999981</v>
      </c>
      <c r="B99" s="43" t="s">
        <v>110</v>
      </c>
      <c r="C99" s="18" t="s">
        <v>53</v>
      </c>
      <c r="D99" s="13"/>
      <c r="E99" s="59" t="s">
        <v>54</v>
      </c>
      <c r="G99" s="57" t="s">
        <v>49</v>
      </c>
    </row>
    <row r="100" spans="1:7" ht="45" customHeight="1" x14ac:dyDescent="0.3">
      <c r="A100" s="35">
        <v>8</v>
      </c>
      <c r="B100" s="35" t="s">
        <v>111</v>
      </c>
      <c r="C100" s="37"/>
      <c r="D100" s="38"/>
      <c r="E100" s="39"/>
      <c r="G100" s="57" t="s">
        <v>49</v>
      </c>
    </row>
    <row r="101" spans="1:7" ht="75.599999999999994" customHeight="1" x14ac:dyDescent="0.3">
      <c r="A101" s="18">
        <f t="shared" ref="A101:A106" si="7">A100+0.01</f>
        <v>8.01</v>
      </c>
      <c r="B101" s="18" t="s">
        <v>112</v>
      </c>
      <c r="C101" s="18" t="s">
        <v>22</v>
      </c>
      <c r="D101" s="13"/>
      <c r="E101" s="35" t="s">
        <v>58</v>
      </c>
      <c r="G101" s="57" t="s">
        <v>49</v>
      </c>
    </row>
    <row r="102" spans="1:7" ht="240.6" customHeight="1" x14ac:dyDescent="0.3">
      <c r="A102" s="18">
        <f t="shared" si="7"/>
        <v>8.02</v>
      </c>
      <c r="B102" s="43" t="s">
        <v>113</v>
      </c>
      <c r="C102" s="18" t="s">
        <v>22</v>
      </c>
      <c r="D102" s="13"/>
      <c r="E102" s="90" t="s">
        <v>114</v>
      </c>
      <c r="G102" s="57" t="s">
        <v>49</v>
      </c>
    </row>
    <row r="103" spans="1:7" ht="43.2" x14ac:dyDescent="0.3">
      <c r="A103" s="18">
        <f t="shared" si="7"/>
        <v>8.0299999999999994</v>
      </c>
      <c r="B103" s="47" t="s">
        <v>115</v>
      </c>
      <c r="C103" s="18" t="s">
        <v>22</v>
      </c>
      <c r="D103" s="13"/>
      <c r="E103" s="59" t="s">
        <v>54</v>
      </c>
      <c r="G103" s="57" t="s">
        <v>49</v>
      </c>
    </row>
    <row r="104" spans="1:7" ht="193.95" customHeight="1" x14ac:dyDescent="0.3">
      <c r="A104" s="18">
        <f t="shared" si="7"/>
        <v>8.0399999999999991</v>
      </c>
      <c r="B104" s="45" t="s">
        <v>116</v>
      </c>
      <c r="C104" s="18" t="s">
        <v>22</v>
      </c>
      <c r="D104" s="13"/>
      <c r="E104" s="59" t="s">
        <v>117</v>
      </c>
      <c r="G104" s="57" t="s">
        <v>49</v>
      </c>
    </row>
    <row r="105" spans="1:7" ht="34.950000000000003" customHeight="1" x14ac:dyDescent="0.3">
      <c r="A105" s="18">
        <f t="shared" si="7"/>
        <v>8.0499999999999989</v>
      </c>
      <c r="B105" s="48" t="s">
        <v>118</v>
      </c>
      <c r="C105" s="28" t="s">
        <v>22</v>
      </c>
      <c r="D105" s="13"/>
      <c r="E105" s="59" t="s">
        <v>54</v>
      </c>
      <c r="G105" s="57" t="s">
        <v>49</v>
      </c>
    </row>
    <row r="106" spans="1:7" ht="222" customHeight="1" x14ac:dyDescent="0.3">
      <c r="A106" s="18">
        <f t="shared" si="7"/>
        <v>8.0599999999999987</v>
      </c>
      <c r="B106" s="43" t="s">
        <v>119</v>
      </c>
      <c r="C106" s="18" t="s">
        <v>22</v>
      </c>
      <c r="D106" s="13"/>
      <c r="E106" s="59" t="s">
        <v>62</v>
      </c>
      <c r="G106" s="57" t="s">
        <v>49</v>
      </c>
    </row>
    <row r="107" spans="1:7" ht="60" customHeight="1" x14ac:dyDescent="0.3">
      <c r="A107" s="35">
        <v>9</v>
      </c>
      <c r="B107" s="35" t="s">
        <v>120</v>
      </c>
      <c r="C107" s="29"/>
      <c r="D107" s="29"/>
      <c r="E107" s="30" t="s">
        <v>121</v>
      </c>
      <c r="G107" s="57" t="s">
        <v>49</v>
      </c>
    </row>
    <row r="108" spans="1:7" x14ac:dyDescent="0.3">
      <c r="A108" s="18">
        <f t="shared" ref="A108:A126" si="8">A107+0.01</f>
        <v>9.01</v>
      </c>
      <c r="B108" s="43" t="s">
        <v>122</v>
      </c>
      <c r="C108" s="18" t="s">
        <v>22</v>
      </c>
      <c r="D108" s="13"/>
      <c r="E108" s="35" t="s">
        <v>58</v>
      </c>
      <c r="G108" s="57" t="s">
        <v>49</v>
      </c>
    </row>
    <row r="109" spans="1:7" ht="160.94999999999999" customHeight="1" x14ac:dyDescent="0.3">
      <c r="A109" s="18">
        <f t="shared" si="8"/>
        <v>9.02</v>
      </c>
      <c r="B109" s="44" t="s">
        <v>123</v>
      </c>
      <c r="C109" s="13" t="s">
        <v>22</v>
      </c>
      <c r="D109" s="13"/>
      <c r="E109" s="59" t="s">
        <v>54</v>
      </c>
      <c r="G109" s="57" t="s">
        <v>49</v>
      </c>
    </row>
    <row r="110" spans="1:7" ht="120" customHeight="1" x14ac:dyDescent="0.3">
      <c r="A110" s="18">
        <f t="shared" si="8"/>
        <v>9.0299999999999994</v>
      </c>
      <c r="B110" s="44" t="s">
        <v>124</v>
      </c>
      <c r="C110" s="13" t="s">
        <v>22</v>
      </c>
      <c r="D110" s="13"/>
      <c r="E110" s="59" t="s">
        <v>54</v>
      </c>
      <c r="G110" s="57" t="s">
        <v>49</v>
      </c>
    </row>
    <row r="111" spans="1:7" ht="116.55" customHeight="1" x14ac:dyDescent="0.3">
      <c r="A111" s="18">
        <f t="shared" si="8"/>
        <v>9.0399999999999991</v>
      </c>
      <c r="B111" s="44" t="s">
        <v>125</v>
      </c>
      <c r="C111" s="13" t="s">
        <v>22</v>
      </c>
      <c r="D111" s="13"/>
      <c r="E111" s="59" t="s">
        <v>54</v>
      </c>
      <c r="G111" s="57" t="s">
        <v>49</v>
      </c>
    </row>
    <row r="112" spans="1:7" ht="43.2" x14ac:dyDescent="0.3">
      <c r="A112" s="18">
        <f t="shared" si="8"/>
        <v>9.0499999999999989</v>
      </c>
      <c r="B112" s="49" t="s">
        <v>126</v>
      </c>
      <c r="C112" s="13" t="s">
        <v>22</v>
      </c>
      <c r="D112" s="13"/>
      <c r="E112" s="59" t="s">
        <v>54</v>
      </c>
      <c r="G112" s="57" t="s">
        <v>49</v>
      </c>
    </row>
    <row r="113" spans="1:7" ht="235.2" customHeight="1" x14ac:dyDescent="0.3">
      <c r="A113" s="18">
        <f t="shared" si="8"/>
        <v>9.0599999999999987</v>
      </c>
      <c r="B113" s="44" t="s">
        <v>127</v>
      </c>
      <c r="C113" s="13" t="s">
        <v>22</v>
      </c>
      <c r="D113" s="13"/>
      <c r="E113" s="59" t="s">
        <v>54</v>
      </c>
      <c r="G113" s="57" t="s">
        <v>49</v>
      </c>
    </row>
    <row r="114" spans="1:7" ht="43.2" x14ac:dyDescent="0.3">
      <c r="A114" s="18">
        <f t="shared" si="8"/>
        <v>9.0699999999999985</v>
      </c>
      <c r="B114" s="49" t="s">
        <v>128</v>
      </c>
      <c r="C114" s="13" t="s">
        <v>22</v>
      </c>
      <c r="D114" s="13"/>
      <c r="E114" s="59" t="s">
        <v>54</v>
      </c>
      <c r="G114" s="57" t="s">
        <v>49</v>
      </c>
    </row>
    <row r="115" spans="1:7" x14ac:dyDescent="0.3">
      <c r="A115" s="18">
        <f t="shared" si="8"/>
        <v>9.0799999999999983</v>
      </c>
      <c r="B115" s="44" t="s">
        <v>129</v>
      </c>
      <c r="C115" s="13" t="s">
        <v>22</v>
      </c>
      <c r="D115" s="13"/>
      <c r="E115" s="59" t="s">
        <v>54</v>
      </c>
      <c r="G115" s="57" t="s">
        <v>49</v>
      </c>
    </row>
    <row r="116" spans="1:7" ht="28.8" x14ac:dyDescent="0.3">
      <c r="A116" s="18">
        <f t="shared" si="8"/>
        <v>9.0899999999999981</v>
      </c>
      <c r="B116" s="44" t="s">
        <v>130</v>
      </c>
      <c r="C116" s="13" t="s">
        <v>22</v>
      </c>
      <c r="D116" s="13"/>
      <c r="E116" s="59" t="s">
        <v>54</v>
      </c>
      <c r="G116" s="57" t="s">
        <v>49</v>
      </c>
    </row>
    <row r="117" spans="1:7" ht="43.2" x14ac:dyDescent="0.3">
      <c r="A117" s="22">
        <f t="shared" si="8"/>
        <v>9.0999999999999979</v>
      </c>
      <c r="B117" s="44" t="s">
        <v>131</v>
      </c>
      <c r="C117" s="13" t="s">
        <v>53</v>
      </c>
      <c r="D117" s="13"/>
      <c r="E117" s="59" t="s">
        <v>54</v>
      </c>
      <c r="G117" s="57" t="s">
        <v>49</v>
      </c>
    </row>
    <row r="118" spans="1:7" ht="118.2" customHeight="1" x14ac:dyDescent="0.3">
      <c r="A118" s="18">
        <f t="shared" si="8"/>
        <v>9.1099999999999977</v>
      </c>
      <c r="B118" s="49" t="s">
        <v>132</v>
      </c>
      <c r="C118" s="13" t="s">
        <v>22</v>
      </c>
      <c r="D118" s="13"/>
      <c r="E118" s="59" t="s">
        <v>54</v>
      </c>
      <c r="G118" s="57" t="s">
        <v>49</v>
      </c>
    </row>
    <row r="119" spans="1:7" ht="43.2" x14ac:dyDescent="0.3">
      <c r="A119" s="18">
        <f t="shared" si="8"/>
        <v>9.1199999999999974</v>
      </c>
      <c r="B119" s="49" t="s">
        <v>133</v>
      </c>
      <c r="C119" s="13" t="s">
        <v>22</v>
      </c>
      <c r="D119" s="13"/>
      <c r="E119" s="59" t="s">
        <v>54</v>
      </c>
      <c r="G119" s="57" t="s">
        <v>49</v>
      </c>
    </row>
    <row r="120" spans="1:7" ht="28.8" x14ac:dyDescent="0.3">
      <c r="A120" s="18">
        <f t="shared" si="8"/>
        <v>9.1299999999999972</v>
      </c>
      <c r="B120" s="46" t="s">
        <v>134</v>
      </c>
      <c r="C120" s="20" t="s">
        <v>22</v>
      </c>
      <c r="D120" s="20"/>
      <c r="E120" s="90" t="s">
        <v>54</v>
      </c>
      <c r="G120" s="57" t="s">
        <v>49</v>
      </c>
    </row>
    <row r="121" spans="1:7" ht="72" x14ac:dyDescent="0.3">
      <c r="A121" s="18">
        <f t="shared" si="8"/>
        <v>9.139999999999997</v>
      </c>
      <c r="B121" s="46" t="s">
        <v>135</v>
      </c>
      <c r="C121" s="20" t="s">
        <v>22</v>
      </c>
      <c r="D121" s="20"/>
      <c r="E121" s="90" t="s">
        <v>54</v>
      </c>
      <c r="G121" s="57" t="s">
        <v>49</v>
      </c>
    </row>
    <row r="122" spans="1:7" ht="133.19999999999999" customHeight="1" x14ac:dyDescent="0.3">
      <c r="A122" s="18">
        <f t="shared" si="8"/>
        <v>9.1499999999999968</v>
      </c>
      <c r="B122" s="46" t="s">
        <v>136</v>
      </c>
      <c r="C122" s="20" t="s">
        <v>137</v>
      </c>
      <c r="D122" s="20"/>
      <c r="E122" s="90" t="s">
        <v>54</v>
      </c>
      <c r="G122" s="57" t="s">
        <v>49</v>
      </c>
    </row>
    <row r="123" spans="1:7" ht="86.4" x14ac:dyDescent="0.3">
      <c r="A123" s="18">
        <f t="shared" si="8"/>
        <v>9.1599999999999966</v>
      </c>
      <c r="B123" s="49" t="s">
        <v>138</v>
      </c>
      <c r="C123" s="13" t="s">
        <v>22</v>
      </c>
      <c r="D123" s="13"/>
      <c r="E123" s="59" t="s">
        <v>54</v>
      </c>
      <c r="G123" s="57" t="s">
        <v>49</v>
      </c>
    </row>
    <row r="124" spans="1:7" ht="146.55000000000001" customHeight="1" x14ac:dyDescent="0.3">
      <c r="A124" s="18">
        <f t="shared" si="8"/>
        <v>9.1699999999999964</v>
      </c>
      <c r="B124" s="49" t="s">
        <v>139</v>
      </c>
      <c r="C124" s="13" t="s">
        <v>22</v>
      </c>
      <c r="D124" s="13"/>
      <c r="E124" s="59" t="s">
        <v>54</v>
      </c>
      <c r="G124" s="57" t="s">
        <v>49</v>
      </c>
    </row>
    <row r="125" spans="1:7" ht="43.2" x14ac:dyDescent="0.3">
      <c r="A125" s="18">
        <f t="shared" si="8"/>
        <v>9.1799999999999962</v>
      </c>
      <c r="B125" s="49" t="s">
        <v>140</v>
      </c>
      <c r="C125" s="13" t="s">
        <v>22</v>
      </c>
      <c r="D125" s="13"/>
      <c r="E125" s="59" t="s">
        <v>54</v>
      </c>
      <c r="G125" s="57" t="s">
        <v>49</v>
      </c>
    </row>
    <row r="126" spans="1:7" ht="88.2" customHeight="1" x14ac:dyDescent="0.3">
      <c r="A126" s="18">
        <f t="shared" si="8"/>
        <v>9.1899999999999959</v>
      </c>
      <c r="B126" s="44" t="s">
        <v>141</v>
      </c>
      <c r="C126" s="13" t="s">
        <v>53</v>
      </c>
      <c r="D126" s="13"/>
      <c r="E126" s="59" t="s">
        <v>54</v>
      </c>
      <c r="G126" s="57" t="s">
        <v>49</v>
      </c>
    </row>
    <row r="127" spans="1:7" ht="60" customHeight="1" x14ac:dyDescent="0.3">
      <c r="A127" s="35">
        <v>10</v>
      </c>
      <c r="B127" s="35" t="s">
        <v>142</v>
      </c>
      <c r="C127" s="29"/>
      <c r="D127" s="29"/>
      <c r="E127" s="30" t="s">
        <v>121</v>
      </c>
      <c r="G127" s="57" t="s">
        <v>49</v>
      </c>
    </row>
    <row r="128" spans="1:7" ht="58.2" customHeight="1" x14ac:dyDescent="0.3">
      <c r="A128" s="18">
        <f t="shared" ref="A128:A144" si="9">A127+0.01</f>
        <v>10.01</v>
      </c>
      <c r="B128" s="43" t="s">
        <v>143</v>
      </c>
      <c r="C128" s="18" t="s">
        <v>22</v>
      </c>
      <c r="D128" s="13"/>
      <c r="E128" s="35" t="s">
        <v>58</v>
      </c>
      <c r="G128" s="57" t="s">
        <v>49</v>
      </c>
    </row>
    <row r="129" spans="1:7" ht="148.19999999999999" customHeight="1" x14ac:dyDescent="0.3">
      <c r="A129" s="18">
        <f t="shared" si="9"/>
        <v>10.02</v>
      </c>
      <c r="B129" s="13" t="s">
        <v>144</v>
      </c>
      <c r="C129" s="13" t="s">
        <v>22</v>
      </c>
      <c r="D129" s="13"/>
      <c r="E129" s="59" t="s">
        <v>54</v>
      </c>
      <c r="G129" s="57" t="s">
        <v>49</v>
      </c>
    </row>
    <row r="130" spans="1:7" ht="119.55" customHeight="1" x14ac:dyDescent="0.3">
      <c r="A130" s="18">
        <f t="shared" si="9"/>
        <v>10.029999999999999</v>
      </c>
      <c r="B130" s="13" t="s">
        <v>145</v>
      </c>
      <c r="C130" s="13" t="s">
        <v>22</v>
      </c>
      <c r="D130" s="13"/>
      <c r="E130" s="59" t="s">
        <v>54</v>
      </c>
      <c r="G130" s="57" t="s">
        <v>49</v>
      </c>
    </row>
    <row r="131" spans="1:7" ht="102.6" customHeight="1" x14ac:dyDescent="0.3">
      <c r="A131" s="18">
        <f t="shared" si="9"/>
        <v>10.039999999999999</v>
      </c>
      <c r="B131" s="13" t="s">
        <v>146</v>
      </c>
      <c r="C131" s="13" t="s">
        <v>22</v>
      </c>
      <c r="D131" s="13"/>
      <c r="E131" s="59" t="s">
        <v>54</v>
      </c>
      <c r="G131" s="57" t="s">
        <v>49</v>
      </c>
    </row>
    <row r="132" spans="1:7" ht="207" customHeight="1" x14ac:dyDescent="0.3">
      <c r="A132" s="18">
        <f t="shared" si="9"/>
        <v>10.049999999999999</v>
      </c>
      <c r="B132" s="13" t="s">
        <v>147</v>
      </c>
      <c r="C132" s="13" t="s">
        <v>22</v>
      </c>
      <c r="D132" s="13"/>
      <c r="E132" s="59" t="s">
        <v>54</v>
      </c>
      <c r="G132" s="57" t="s">
        <v>49</v>
      </c>
    </row>
    <row r="133" spans="1:7" ht="28.8" x14ac:dyDescent="0.3">
      <c r="A133" s="18">
        <f t="shared" si="9"/>
        <v>10.059999999999999</v>
      </c>
      <c r="B133" s="12" t="s">
        <v>148</v>
      </c>
      <c r="C133" s="13" t="s">
        <v>22</v>
      </c>
      <c r="D133" s="13"/>
      <c r="E133" s="59" t="s">
        <v>54</v>
      </c>
      <c r="G133" s="57" t="s">
        <v>49</v>
      </c>
    </row>
    <row r="134" spans="1:7" ht="118.95" customHeight="1" x14ac:dyDescent="0.3">
      <c r="A134" s="18">
        <f t="shared" si="9"/>
        <v>10.069999999999999</v>
      </c>
      <c r="B134" s="44" t="s">
        <v>149</v>
      </c>
      <c r="C134" s="13" t="s">
        <v>22</v>
      </c>
      <c r="D134" s="13"/>
      <c r="E134" s="59" t="s">
        <v>54</v>
      </c>
      <c r="G134" s="57" t="s">
        <v>49</v>
      </c>
    </row>
    <row r="135" spans="1:7" ht="43.2" x14ac:dyDescent="0.3">
      <c r="A135" s="18">
        <f t="shared" si="9"/>
        <v>10.079999999999998</v>
      </c>
      <c r="B135" s="44" t="s">
        <v>150</v>
      </c>
      <c r="C135" s="13" t="s">
        <v>22</v>
      </c>
      <c r="D135" s="13"/>
      <c r="E135" s="59" t="s">
        <v>54</v>
      </c>
      <c r="G135" s="57" t="s">
        <v>49</v>
      </c>
    </row>
    <row r="136" spans="1:7" ht="28.8" x14ac:dyDescent="0.3">
      <c r="A136" s="18">
        <f t="shared" si="9"/>
        <v>10.089999999999998</v>
      </c>
      <c r="B136" s="46" t="s">
        <v>134</v>
      </c>
      <c r="C136" s="20" t="s">
        <v>22</v>
      </c>
      <c r="D136" s="20"/>
      <c r="E136" s="90" t="s">
        <v>54</v>
      </c>
      <c r="G136" s="57" t="s">
        <v>49</v>
      </c>
    </row>
    <row r="137" spans="1:7" ht="72" x14ac:dyDescent="0.3">
      <c r="A137" s="22">
        <f t="shared" si="9"/>
        <v>10.099999999999998</v>
      </c>
      <c r="B137" s="46" t="s">
        <v>151</v>
      </c>
      <c r="C137" s="20" t="s">
        <v>22</v>
      </c>
      <c r="D137" s="20"/>
      <c r="E137" s="90" t="s">
        <v>54</v>
      </c>
      <c r="G137" s="57" t="s">
        <v>49</v>
      </c>
    </row>
    <row r="138" spans="1:7" ht="132" customHeight="1" x14ac:dyDescent="0.3">
      <c r="A138" s="22">
        <f t="shared" si="9"/>
        <v>10.109999999999998</v>
      </c>
      <c r="B138" s="46" t="s">
        <v>152</v>
      </c>
      <c r="C138" s="20" t="s">
        <v>137</v>
      </c>
      <c r="D138" s="20"/>
      <c r="E138" s="90" t="s">
        <v>54</v>
      </c>
      <c r="G138" s="57" t="s">
        <v>49</v>
      </c>
    </row>
    <row r="139" spans="1:7" ht="43.2" x14ac:dyDescent="0.3">
      <c r="A139" s="22">
        <f t="shared" si="9"/>
        <v>10.119999999999997</v>
      </c>
      <c r="B139" s="44" t="s">
        <v>131</v>
      </c>
      <c r="C139" s="13" t="s">
        <v>53</v>
      </c>
      <c r="D139" s="13"/>
      <c r="E139" s="59" t="s">
        <v>54</v>
      </c>
      <c r="G139" s="57" t="s">
        <v>49</v>
      </c>
    </row>
    <row r="140" spans="1:7" ht="88.95" customHeight="1" x14ac:dyDescent="0.3">
      <c r="A140" s="22">
        <f t="shared" si="9"/>
        <v>10.129999999999997</v>
      </c>
      <c r="B140" s="49" t="s">
        <v>153</v>
      </c>
      <c r="C140" s="13" t="s">
        <v>22</v>
      </c>
      <c r="D140" s="13"/>
      <c r="E140" s="59" t="s">
        <v>54</v>
      </c>
      <c r="G140" s="57" t="s">
        <v>49</v>
      </c>
    </row>
    <row r="141" spans="1:7" ht="148.94999999999999" customHeight="1" x14ac:dyDescent="0.3">
      <c r="A141" s="22">
        <f t="shared" si="9"/>
        <v>10.139999999999997</v>
      </c>
      <c r="B141" s="49" t="s">
        <v>154</v>
      </c>
      <c r="C141" s="13" t="s">
        <v>22</v>
      </c>
      <c r="D141" s="13"/>
      <c r="E141" s="59" t="s">
        <v>54</v>
      </c>
      <c r="G141" s="57" t="s">
        <v>49</v>
      </c>
    </row>
    <row r="142" spans="1:7" ht="72" x14ac:dyDescent="0.3">
      <c r="A142" s="22">
        <f t="shared" si="9"/>
        <v>10.149999999999997</v>
      </c>
      <c r="B142" s="44" t="s">
        <v>155</v>
      </c>
      <c r="C142" s="13" t="s">
        <v>22</v>
      </c>
      <c r="D142" s="13"/>
      <c r="E142" s="59" t="s">
        <v>54</v>
      </c>
      <c r="G142" s="57" t="s">
        <v>49</v>
      </c>
    </row>
    <row r="143" spans="1:7" ht="100.8" x14ac:dyDescent="0.3">
      <c r="A143" s="22">
        <f t="shared" si="9"/>
        <v>10.159999999999997</v>
      </c>
      <c r="B143" s="44" t="s">
        <v>156</v>
      </c>
      <c r="C143" s="13" t="s">
        <v>22</v>
      </c>
      <c r="D143" s="13"/>
      <c r="E143" s="59" t="s">
        <v>157</v>
      </c>
      <c r="G143" s="57" t="s">
        <v>49</v>
      </c>
    </row>
    <row r="144" spans="1:7" ht="72" x14ac:dyDescent="0.3">
      <c r="A144" s="22">
        <f t="shared" si="9"/>
        <v>10.169999999999996</v>
      </c>
      <c r="B144" s="44" t="s">
        <v>158</v>
      </c>
      <c r="C144" s="13" t="s">
        <v>53</v>
      </c>
      <c r="D144" s="13"/>
      <c r="E144" s="59" t="s">
        <v>54</v>
      </c>
      <c r="G144" s="57" t="s">
        <v>49</v>
      </c>
    </row>
    <row r="145" spans="1:7" ht="90" customHeight="1" x14ac:dyDescent="0.3">
      <c r="A145" s="35">
        <v>11</v>
      </c>
      <c r="B145" s="35" t="s">
        <v>159</v>
      </c>
      <c r="C145" s="29"/>
      <c r="D145" s="29"/>
      <c r="E145" s="30" t="s">
        <v>121</v>
      </c>
      <c r="G145" s="57" t="s">
        <v>49</v>
      </c>
    </row>
    <row r="146" spans="1:7" ht="72" x14ac:dyDescent="0.3">
      <c r="A146" s="18">
        <f t="shared" ref="A146:A169" si="10">A145+0.01</f>
        <v>11.01</v>
      </c>
      <c r="B146" s="43" t="s">
        <v>160</v>
      </c>
      <c r="C146" s="18" t="s">
        <v>22</v>
      </c>
      <c r="D146" s="13"/>
      <c r="E146" s="35" t="s">
        <v>58</v>
      </c>
      <c r="G146" s="57" t="s">
        <v>49</v>
      </c>
    </row>
    <row r="147" spans="1:7" ht="144" x14ac:dyDescent="0.3">
      <c r="A147" s="18">
        <f t="shared" si="10"/>
        <v>11.02</v>
      </c>
      <c r="B147" s="13" t="s">
        <v>144</v>
      </c>
      <c r="C147" s="13" t="s">
        <v>22</v>
      </c>
      <c r="D147" s="13"/>
      <c r="E147" s="59" t="s">
        <v>54</v>
      </c>
      <c r="G147" s="57" t="s">
        <v>49</v>
      </c>
    </row>
    <row r="148" spans="1:7" ht="116.55" customHeight="1" x14ac:dyDescent="0.3">
      <c r="A148" s="18">
        <f t="shared" si="10"/>
        <v>11.03</v>
      </c>
      <c r="B148" s="13" t="s">
        <v>145</v>
      </c>
      <c r="C148" s="13" t="s">
        <v>22</v>
      </c>
      <c r="D148" s="13"/>
      <c r="E148" s="59" t="s">
        <v>54</v>
      </c>
      <c r="G148" s="57" t="s">
        <v>49</v>
      </c>
    </row>
    <row r="149" spans="1:7" ht="100.8" x14ac:dyDescent="0.3">
      <c r="A149" s="18">
        <f t="shared" si="10"/>
        <v>11.04</v>
      </c>
      <c r="B149" s="13" t="s">
        <v>161</v>
      </c>
      <c r="C149" s="13" t="s">
        <v>22</v>
      </c>
      <c r="D149" s="13"/>
      <c r="E149" s="59" t="s">
        <v>54</v>
      </c>
      <c r="G149" s="57" t="s">
        <v>49</v>
      </c>
    </row>
    <row r="150" spans="1:7" ht="205.95" customHeight="1" x14ac:dyDescent="0.3">
      <c r="A150" s="18">
        <f t="shared" si="10"/>
        <v>11.049999999999999</v>
      </c>
      <c r="B150" s="13" t="s">
        <v>162</v>
      </c>
      <c r="C150" s="13" t="s">
        <v>22</v>
      </c>
      <c r="D150" s="13"/>
      <c r="E150" s="59" t="s">
        <v>54</v>
      </c>
      <c r="G150" s="57" t="s">
        <v>49</v>
      </c>
    </row>
    <row r="151" spans="1:7" ht="28.8" x14ac:dyDescent="0.3">
      <c r="A151" s="18">
        <f t="shared" si="10"/>
        <v>11.059999999999999</v>
      </c>
      <c r="B151" s="12" t="s">
        <v>148</v>
      </c>
      <c r="C151" s="13" t="s">
        <v>22</v>
      </c>
      <c r="D151" s="13"/>
      <c r="E151" s="59" t="s">
        <v>54</v>
      </c>
      <c r="G151" s="57" t="s">
        <v>49</v>
      </c>
    </row>
    <row r="152" spans="1:7" ht="172.8" x14ac:dyDescent="0.3">
      <c r="A152" s="18">
        <f t="shared" si="10"/>
        <v>11.069999999999999</v>
      </c>
      <c r="B152" s="44" t="s">
        <v>163</v>
      </c>
      <c r="C152" s="13" t="s">
        <v>22</v>
      </c>
      <c r="D152" s="13"/>
      <c r="E152" s="59" t="s">
        <v>54</v>
      </c>
      <c r="G152" s="57" t="s">
        <v>49</v>
      </c>
    </row>
    <row r="153" spans="1:7" ht="115.2" x14ac:dyDescent="0.3">
      <c r="A153" s="18">
        <f t="shared" si="10"/>
        <v>11.079999999999998</v>
      </c>
      <c r="B153" s="44" t="s">
        <v>164</v>
      </c>
      <c r="C153" s="13" t="s">
        <v>22</v>
      </c>
      <c r="D153" s="13"/>
      <c r="E153" s="59" t="s">
        <v>54</v>
      </c>
      <c r="G153" s="57" t="s">
        <v>49</v>
      </c>
    </row>
    <row r="154" spans="1:7" ht="115.2" x14ac:dyDescent="0.3">
      <c r="A154" s="18">
        <f t="shared" si="10"/>
        <v>11.089999999999998</v>
      </c>
      <c r="B154" s="44" t="s">
        <v>165</v>
      </c>
      <c r="C154" s="13" t="s">
        <v>22</v>
      </c>
      <c r="D154" s="13"/>
      <c r="E154" s="59" t="s">
        <v>54</v>
      </c>
      <c r="G154" s="57" t="s">
        <v>49</v>
      </c>
    </row>
    <row r="155" spans="1:7" ht="43.2" x14ac:dyDescent="0.3">
      <c r="A155" s="22">
        <f t="shared" si="10"/>
        <v>11.099999999999998</v>
      </c>
      <c r="B155" s="49" t="s">
        <v>126</v>
      </c>
      <c r="C155" s="13" t="s">
        <v>22</v>
      </c>
      <c r="D155" s="13"/>
      <c r="E155" s="59" t="s">
        <v>54</v>
      </c>
      <c r="G155" s="57" t="s">
        <v>49</v>
      </c>
    </row>
    <row r="156" spans="1:7" ht="192.6" customHeight="1" x14ac:dyDescent="0.3">
      <c r="A156" s="18">
        <f t="shared" si="10"/>
        <v>11.109999999999998</v>
      </c>
      <c r="B156" s="44" t="s">
        <v>166</v>
      </c>
      <c r="C156" s="13" t="s">
        <v>22</v>
      </c>
      <c r="D156" s="13"/>
      <c r="E156" s="59" t="s">
        <v>54</v>
      </c>
      <c r="G156" s="57" t="s">
        <v>49</v>
      </c>
    </row>
    <row r="157" spans="1:7" ht="43.2" x14ac:dyDescent="0.3">
      <c r="A157" s="18">
        <f t="shared" si="10"/>
        <v>11.119999999999997</v>
      </c>
      <c r="B157" s="49" t="s">
        <v>128</v>
      </c>
      <c r="C157" s="13" t="s">
        <v>22</v>
      </c>
      <c r="D157" s="13"/>
      <c r="E157" s="59" t="s">
        <v>54</v>
      </c>
      <c r="G157" s="57" t="s">
        <v>49</v>
      </c>
    </row>
    <row r="158" spans="1:7" ht="43.2" x14ac:dyDescent="0.3">
      <c r="A158" s="18">
        <f t="shared" si="10"/>
        <v>11.129999999999997</v>
      </c>
      <c r="B158" s="49" t="s">
        <v>133</v>
      </c>
      <c r="C158" s="13" t="s">
        <v>22</v>
      </c>
      <c r="D158" s="13"/>
      <c r="E158" s="59" t="s">
        <v>54</v>
      </c>
      <c r="G158" s="57" t="s">
        <v>49</v>
      </c>
    </row>
    <row r="159" spans="1:7" x14ac:dyDescent="0.3">
      <c r="A159" s="18">
        <f t="shared" si="10"/>
        <v>11.139999999999997</v>
      </c>
      <c r="B159" s="44" t="s">
        <v>129</v>
      </c>
      <c r="C159" s="13" t="s">
        <v>22</v>
      </c>
      <c r="D159" s="13"/>
      <c r="E159" s="59" t="s">
        <v>54</v>
      </c>
      <c r="G159" s="57" t="s">
        <v>49</v>
      </c>
    </row>
    <row r="160" spans="1:7" ht="28.8" x14ac:dyDescent="0.3">
      <c r="A160" s="18">
        <f t="shared" si="10"/>
        <v>11.149999999999997</v>
      </c>
      <c r="B160" s="44" t="s">
        <v>130</v>
      </c>
      <c r="C160" s="13" t="s">
        <v>22</v>
      </c>
      <c r="D160" s="13"/>
      <c r="E160" s="59" t="s">
        <v>54</v>
      </c>
      <c r="G160" s="57" t="s">
        <v>49</v>
      </c>
    </row>
    <row r="161" spans="1:7" ht="33.6" customHeight="1" x14ac:dyDescent="0.3">
      <c r="A161" s="18">
        <f t="shared" si="10"/>
        <v>11.159999999999997</v>
      </c>
      <c r="B161" s="44" t="s">
        <v>131</v>
      </c>
      <c r="C161" s="13" t="s">
        <v>53</v>
      </c>
      <c r="D161" s="13"/>
      <c r="E161" s="59" t="s">
        <v>54</v>
      </c>
      <c r="G161" s="57" t="s">
        <v>49</v>
      </c>
    </row>
    <row r="162" spans="1:7" ht="28.8" x14ac:dyDescent="0.3">
      <c r="A162" s="18">
        <f t="shared" si="10"/>
        <v>11.169999999999996</v>
      </c>
      <c r="B162" s="46" t="s">
        <v>134</v>
      </c>
      <c r="C162" s="20" t="s">
        <v>22</v>
      </c>
      <c r="D162" s="20"/>
      <c r="E162" s="90" t="s">
        <v>54</v>
      </c>
      <c r="G162" s="57" t="s">
        <v>49</v>
      </c>
    </row>
    <row r="163" spans="1:7" ht="72.599999999999994" customHeight="1" x14ac:dyDescent="0.3">
      <c r="A163" s="18">
        <f t="shared" si="10"/>
        <v>11.179999999999996</v>
      </c>
      <c r="B163" s="46" t="s">
        <v>151</v>
      </c>
      <c r="C163" s="20" t="s">
        <v>167</v>
      </c>
      <c r="D163" s="20"/>
      <c r="E163" s="90" t="s">
        <v>54</v>
      </c>
      <c r="G163" s="57" t="s">
        <v>49</v>
      </c>
    </row>
    <row r="164" spans="1:7" ht="131.55000000000001" customHeight="1" x14ac:dyDescent="0.3">
      <c r="A164" s="18">
        <f t="shared" si="10"/>
        <v>11.189999999999996</v>
      </c>
      <c r="B164" s="46" t="s">
        <v>152</v>
      </c>
      <c r="C164" s="20" t="s">
        <v>137</v>
      </c>
      <c r="D164" s="20"/>
      <c r="E164" s="90" t="s">
        <v>54</v>
      </c>
      <c r="G164" s="57" t="s">
        <v>49</v>
      </c>
    </row>
    <row r="165" spans="1:7" ht="86.4" x14ac:dyDescent="0.3">
      <c r="A165" s="18">
        <f t="shared" si="10"/>
        <v>11.199999999999996</v>
      </c>
      <c r="B165" s="113" t="s">
        <v>168</v>
      </c>
      <c r="C165" s="20" t="s">
        <v>22</v>
      </c>
      <c r="D165" s="20"/>
      <c r="E165" s="90" t="s">
        <v>54</v>
      </c>
      <c r="G165" s="57" t="s">
        <v>49</v>
      </c>
    </row>
    <row r="166" spans="1:7" ht="129.6" x14ac:dyDescent="0.3">
      <c r="A166" s="18">
        <f t="shared" si="10"/>
        <v>11.209999999999996</v>
      </c>
      <c r="B166" s="113" t="s">
        <v>169</v>
      </c>
      <c r="C166" s="20" t="s">
        <v>22</v>
      </c>
      <c r="D166" s="20"/>
      <c r="E166" s="90" t="s">
        <v>54</v>
      </c>
      <c r="G166" s="57" t="s">
        <v>49</v>
      </c>
    </row>
    <row r="167" spans="1:7" ht="86.4" x14ac:dyDescent="0.3">
      <c r="A167" s="18">
        <f t="shared" si="10"/>
        <v>11.219999999999995</v>
      </c>
      <c r="B167" s="46" t="s">
        <v>170</v>
      </c>
      <c r="C167" s="20" t="s">
        <v>22</v>
      </c>
      <c r="D167" s="20"/>
      <c r="E167" s="90" t="s">
        <v>54</v>
      </c>
      <c r="G167" s="57" t="s">
        <v>49</v>
      </c>
    </row>
    <row r="168" spans="1:7" ht="86.4" x14ac:dyDescent="0.3">
      <c r="A168" s="18">
        <f t="shared" si="10"/>
        <v>11.229999999999995</v>
      </c>
      <c r="B168" s="44" t="s">
        <v>156</v>
      </c>
      <c r="C168" s="13" t="s">
        <v>22</v>
      </c>
      <c r="D168" s="13"/>
      <c r="E168" s="59" t="s">
        <v>171</v>
      </c>
      <c r="G168" s="57" t="s">
        <v>49</v>
      </c>
    </row>
    <row r="169" spans="1:7" ht="86.4" x14ac:dyDescent="0.3">
      <c r="A169" s="18">
        <f t="shared" si="10"/>
        <v>11.239999999999995</v>
      </c>
      <c r="B169" s="44" t="s">
        <v>141</v>
      </c>
      <c r="C169" s="13" t="s">
        <v>53</v>
      </c>
      <c r="D169" s="13"/>
      <c r="E169" s="59" t="s">
        <v>54</v>
      </c>
      <c r="G169" s="57" t="s">
        <v>49</v>
      </c>
    </row>
    <row r="170" spans="1:7" ht="45" customHeight="1" x14ac:dyDescent="0.3">
      <c r="A170" s="35">
        <v>12</v>
      </c>
      <c r="B170" s="35" t="s">
        <v>172</v>
      </c>
      <c r="C170" s="29"/>
      <c r="D170" s="29"/>
      <c r="E170" s="30"/>
      <c r="G170" s="57" t="s">
        <v>49</v>
      </c>
    </row>
    <row r="171" spans="1:7" x14ac:dyDescent="0.3">
      <c r="A171" s="18">
        <v>12.01</v>
      </c>
      <c r="B171" s="43" t="s">
        <v>122</v>
      </c>
      <c r="C171" s="18" t="s">
        <v>22</v>
      </c>
      <c r="D171" s="13"/>
      <c r="E171" s="35" t="s">
        <v>58</v>
      </c>
      <c r="G171" s="57" t="s">
        <v>49</v>
      </c>
    </row>
    <row r="172" spans="1:7" ht="28.8" x14ac:dyDescent="0.3">
      <c r="A172" s="18">
        <v>12.02</v>
      </c>
      <c r="B172" s="44" t="s">
        <v>173</v>
      </c>
      <c r="C172" s="13" t="s">
        <v>22</v>
      </c>
      <c r="D172" s="13"/>
      <c r="E172" s="59" t="s">
        <v>54</v>
      </c>
      <c r="G172" s="57" t="s">
        <v>49</v>
      </c>
    </row>
    <row r="173" spans="1:7" ht="28.8" x14ac:dyDescent="0.3">
      <c r="A173" s="18">
        <v>12.03</v>
      </c>
      <c r="B173" s="44" t="s">
        <v>174</v>
      </c>
      <c r="C173" s="13" t="s">
        <v>22</v>
      </c>
      <c r="D173" s="13"/>
      <c r="E173" s="59" t="s">
        <v>54</v>
      </c>
      <c r="G173" s="57" t="s">
        <v>49</v>
      </c>
    </row>
    <row r="174" spans="1:7" x14ac:dyDescent="0.3">
      <c r="A174" s="18">
        <v>12.04</v>
      </c>
      <c r="B174" s="44" t="s">
        <v>175</v>
      </c>
      <c r="C174" s="13" t="s">
        <v>22</v>
      </c>
      <c r="D174" s="13"/>
      <c r="E174" s="59" t="s">
        <v>54</v>
      </c>
      <c r="G174" s="57" t="s">
        <v>49</v>
      </c>
    </row>
    <row r="175" spans="1:7" ht="43.2" x14ac:dyDescent="0.3">
      <c r="A175" s="18">
        <v>12.05</v>
      </c>
      <c r="B175" s="44" t="s">
        <v>176</v>
      </c>
      <c r="C175" s="13" t="s">
        <v>22</v>
      </c>
      <c r="D175" s="13"/>
      <c r="E175" s="59" t="s">
        <v>54</v>
      </c>
      <c r="G175" s="57" t="s">
        <v>49</v>
      </c>
    </row>
    <row r="176" spans="1:7" ht="45" customHeight="1" x14ac:dyDescent="0.3">
      <c r="A176" s="35">
        <v>13</v>
      </c>
      <c r="B176" s="35" t="s">
        <v>177</v>
      </c>
      <c r="C176" s="29"/>
      <c r="D176" s="29"/>
      <c r="E176" s="30"/>
      <c r="G176" s="57" t="s">
        <v>49</v>
      </c>
    </row>
    <row r="177" spans="1:7" x14ac:dyDescent="0.3">
      <c r="A177" s="18">
        <f t="shared" ref="A177:A181" si="11">A176+0.01</f>
        <v>13.01</v>
      </c>
      <c r="B177" s="43" t="s">
        <v>122</v>
      </c>
      <c r="C177" s="18" t="s">
        <v>22</v>
      </c>
      <c r="D177" s="13"/>
      <c r="E177" s="35" t="s">
        <v>58</v>
      </c>
      <c r="G177" s="57" t="s">
        <v>49</v>
      </c>
    </row>
    <row r="178" spans="1:7" ht="144" x14ac:dyDescent="0.3">
      <c r="A178" s="18">
        <f t="shared" si="11"/>
        <v>13.02</v>
      </c>
      <c r="B178" s="44" t="s">
        <v>178</v>
      </c>
      <c r="C178" s="18" t="s">
        <v>22</v>
      </c>
      <c r="D178" s="13"/>
      <c r="E178" s="59" t="s">
        <v>54</v>
      </c>
      <c r="G178" s="57" t="s">
        <v>49</v>
      </c>
    </row>
    <row r="179" spans="1:7" ht="28.8" x14ac:dyDescent="0.3">
      <c r="A179" s="18">
        <f t="shared" si="11"/>
        <v>13.03</v>
      </c>
      <c r="B179" s="44" t="s">
        <v>179</v>
      </c>
      <c r="C179" s="18" t="s">
        <v>53</v>
      </c>
      <c r="D179" s="13"/>
      <c r="E179" s="59" t="s">
        <v>54</v>
      </c>
      <c r="G179" s="57" t="s">
        <v>49</v>
      </c>
    </row>
    <row r="180" spans="1:7" x14ac:dyDescent="0.3">
      <c r="A180" s="18">
        <f t="shared" si="11"/>
        <v>13.04</v>
      </c>
      <c r="B180" s="44" t="s">
        <v>180</v>
      </c>
      <c r="C180" s="18" t="s">
        <v>53</v>
      </c>
      <c r="D180" s="13"/>
      <c r="E180" s="59" t="s">
        <v>54</v>
      </c>
      <c r="G180" s="57" t="s">
        <v>49</v>
      </c>
    </row>
    <row r="181" spans="1:7" x14ac:dyDescent="0.3">
      <c r="A181" s="18">
        <f t="shared" si="11"/>
        <v>13.049999999999999</v>
      </c>
      <c r="B181" s="44" t="s">
        <v>181</v>
      </c>
      <c r="C181" s="18" t="s">
        <v>53</v>
      </c>
      <c r="D181" s="13"/>
      <c r="E181" s="59" t="s">
        <v>54</v>
      </c>
      <c r="G181" s="57" t="s">
        <v>49</v>
      </c>
    </row>
    <row r="182" spans="1:7" ht="60" customHeight="1" x14ac:dyDescent="0.3">
      <c r="A182" s="35">
        <v>14</v>
      </c>
      <c r="B182" s="35" t="s">
        <v>182</v>
      </c>
      <c r="C182" s="29"/>
      <c r="D182" s="29"/>
      <c r="E182" s="30"/>
      <c r="G182" s="57" t="s">
        <v>49</v>
      </c>
    </row>
    <row r="183" spans="1:7" ht="72" x14ac:dyDescent="0.3">
      <c r="A183" s="18">
        <f>A182+0.01</f>
        <v>14.01</v>
      </c>
      <c r="B183" s="20" t="s">
        <v>183</v>
      </c>
      <c r="C183" s="13" t="s">
        <v>22</v>
      </c>
      <c r="D183" s="13"/>
      <c r="E183" s="58" t="s">
        <v>184</v>
      </c>
      <c r="G183" s="57" t="s">
        <v>49</v>
      </c>
    </row>
    <row r="184" spans="1:7" ht="273.60000000000002" x14ac:dyDescent="0.3">
      <c r="A184" s="18">
        <f t="shared" ref="A184:A190" si="12">A183+0.01</f>
        <v>14.02</v>
      </c>
      <c r="B184" s="13" t="s">
        <v>185</v>
      </c>
      <c r="C184" s="13" t="s">
        <v>22</v>
      </c>
      <c r="D184" s="13"/>
      <c r="E184" s="58" t="s">
        <v>186</v>
      </c>
      <c r="G184" s="57" t="s">
        <v>49</v>
      </c>
    </row>
    <row r="185" spans="1:7" ht="409.6" x14ac:dyDescent="0.3">
      <c r="A185" s="18">
        <f t="shared" si="12"/>
        <v>14.03</v>
      </c>
      <c r="B185" s="18" t="s">
        <v>187</v>
      </c>
      <c r="C185" s="13" t="s">
        <v>22</v>
      </c>
      <c r="D185" s="13"/>
      <c r="E185" s="58" t="s">
        <v>188</v>
      </c>
      <c r="G185" s="57" t="s">
        <v>49</v>
      </c>
    </row>
    <row r="186" spans="1:7" ht="409.6" x14ac:dyDescent="0.3">
      <c r="A186" s="18">
        <f t="shared" si="12"/>
        <v>14.04</v>
      </c>
      <c r="B186" s="13" t="s">
        <v>189</v>
      </c>
      <c r="C186" s="13" t="s">
        <v>22</v>
      </c>
      <c r="D186" s="13"/>
      <c r="E186" s="58" t="s">
        <v>190</v>
      </c>
      <c r="G186" s="57" t="s">
        <v>49</v>
      </c>
    </row>
    <row r="187" spans="1:7" ht="178.2" customHeight="1" x14ac:dyDescent="0.3">
      <c r="A187" s="18">
        <f t="shared" si="12"/>
        <v>14.049999999999999</v>
      </c>
      <c r="B187" s="13" t="s">
        <v>191</v>
      </c>
      <c r="C187" s="13" t="s">
        <v>22</v>
      </c>
      <c r="D187" s="13"/>
      <c r="E187" s="58" t="s">
        <v>192</v>
      </c>
      <c r="G187" s="57" t="s">
        <v>49</v>
      </c>
    </row>
    <row r="188" spans="1:7" ht="103.2" customHeight="1" x14ac:dyDescent="0.3">
      <c r="A188" s="18">
        <f t="shared" si="12"/>
        <v>14.059999999999999</v>
      </c>
      <c r="B188" s="21" t="s">
        <v>193</v>
      </c>
      <c r="C188" s="13" t="s">
        <v>22</v>
      </c>
      <c r="D188" s="13"/>
      <c r="E188" s="58" t="s">
        <v>194</v>
      </c>
      <c r="G188" s="57" t="s">
        <v>49</v>
      </c>
    </row>
    <row r="189" spans="1:7" ht="165.6" customHeight="1" x14ac:dyDescent="0.3">
      <c r="A189" s="18">
        <f t="shared" si="12"/>
        <v>14.069999999999999</v>
      </c>
      <c r="B189" s="13" t="s">
        <v>195</v>
      </c>
      <c r="C189" s="13" t="s">
        <v>53</v>
      </c>
      <c r="D189" s="13"/>
      <c r="E189" s="58" t="s">
        <v>196</v>
      </c>
      <c r="G189" s="57" t="s">
        <v>49</v>
      </c>
    </row>
    <row r="190" spans="1:7" ht="106.2" customHeight="1" x14ac:dyDescent="0.3">
      <c r="A190" s="18">
        <f t="shared" si="12"/>
        <v>14.079999999999998</v>
      </c>
      <c r="B190" s="13" t="s">
        <v>197</v>
      </c>
      <c r="C190" s="13" t="s">
        <v>53</v>
      </c>
      <c r="D190" s="13"/>
      <c r="E190" s="58" t="s">
        <v>198</v>
      </c>
      <c r="G190" s="57" t="s">
        <v>49</v>
      </c>
    </row>
    <row r="191" spans="1:7" ht="45" customHeight="1" x14ac:dyDescent="0.3">
      <c r="A191" s="35">
        <v>15</v>
      </c>
      <c r="B191" s="35" t="s">
        <v>199</v>
      </c>
      <c r="C191" s="29"/>
      <c r="D191" s="29"/>
      <c r="E191" s="30"/>
      <c r="G191" s="57" t="s">
        <v>49</v>
      </c>
    </row>
    <row r="192" spans="1:7" ht="200.55" customHeight="1" x14ac:dyDescent="0.3">
      <c r="A192" s="18">
        <f t="shared" ref="A192:A197" si="13">A191+0.01</f>
        <v>15.01</v>
      </c>
      <c r="B192" s="43" t="s">
        <v>200</v>
      </c>
      <c r="C192" s="18" t="s">
        <v>22</v>
      </c>
      <c r="D192" s="13"/>
      <c r="E192" s="35" t="s">
        <v>58</v>
      </c>
      <c r="G192" s="57" t="s">
        <v>49</v>
      </c>
    </row>
    <row r="193" spans="1:7" ht="209.55" customHeight="1" x14ac:dyDescent="0.3">
      <c r="A193" s="18">
        <f t="shared" si="13"/>
        <v>15.02</v>
      </c>
      <c r="B193" s="43" t="s">
        <v>201</v>
      </c>
      <c r="C193" s="13" t="s">
        <v>22</v>
      </c>
      <c r="D193" s="13"/>
      <c r="E193" s="59" t="s">
        <v>54</v>
      </c>
      <c r="G193" s="57" t="s">
        <v>49</v>
      </c>
    </row>
    <row r="194" spans="1:7" ht="62.55" customHeight="1" x14ac:dyDescent="0.3">
      <c r="A194" s="18">
        <f t="shared" si="13"/>
        <v>15.03</v>
      </c>
      <c r="B194" s="44" t="s">
        <v>202</v>
      </c>
      <c r="C194" s="13" t="s">
        <v>22</v>
      </c>
      <c r="D194" s="13"/>
      <c r="E194" s="59" t="s">
        <v>54</v>
      </c>
      <c r="G194" s="57" t="s">
        <v>49</v>
      </c>
    </row>
    <row r="195" spans="1:7" ht="60" customHeight="1" x14ac:dyDescent="0.3">
      <c r="A195" s="18">
        <f t="shared" si="13"/>
        <v>15.04</v>
      </c>
      <c r="B195" s="44" t="s">
        <v>203</v>
      </c>
      <c r="C195" s="13" t="s">
        <v>53</v>
      </c>
      <c r="D195" s="13"/>
      <c r="E195" s="59" t="s">
        <v>54</v>
      </c>
      <c r="G195" s="57" t="s">
        <v>49</v>
      </c>
    </row>
    <row r="196" spans="1:7" ht="48.6" customHeight="1" x14ac:dyDescent="0.3">
      <c r="A196" s="18">
        <f t="shared" si="13"/>
        <v>15.049999999999999</v>
      </c>
      <c r="B196" s="44" t="s">
        <v>204</v>
      </c>
      <c r="C196" s="13" t="s">
        <v>53</v>
      </c>
      <c r="D196" s="13"/>
      <c r="E196" s="59" t="s">
        <v>54</v>
      </c>
      <c r="G196" s="57" t="s">
        <v>49</v>
      </c>
    </row>
    <row r="197" spans="1:7" ht="209.55" customHeight="1" x14ac:dyDescent="0.3">
      <c r="A197" s="18">
        <f t="shared" si="13"/>
        <v>15.059999999999999</v>
      </c>
      <c r="B197" s="43" t="s">
        <v>61</v>
      </c>
      <c r="C197" s="13" t="s">
        <v>22</v>
      </c>
      <c r="D197" s="13"/>
      <c r="E197" s="59" t="s">
        <v>62</v>
      </c>
      <c r="G197" s="57" t="s">
        <v>49</v>
      </c>
    </row>
    <row r="198" spans="1:7" ht="135" customHeight="1" x14ac:dyDescent="0.3">
      <c r="A198" s="35">
        <v>16</v>
      </c>
      <c r="B198" s="35" t="s">
        <v>205</v>
      </c>
      <c r="C198" s="29"/>
      <c r="D198" s="29"/>
      <c r="E198" s="30"/>
      <c r="G198" s="57" t="s">
        <v>49</v>
      </c>
    </row>
    <row r="199" spans="1:7" ht="28.8" x14ac:dyDescent="0.3">
      <c r="A199" s="18">
        <f>A198+0.01</f>
        <v>16.010000000000002</v>
      </c>
      <c r="B199" s="42" t="s">
        <v>206</v>
      </c>
      <c r="C199" s="42" t="s">
        <v>22</v>
      </c>
      <c r="D199" s="13"/>
      <c r="E199" s="35" t="s">
        <v>58</v>
      </c>
      <c r="G199" s="57" t="s">
        <v>49</v>
      </c>
    </row>
    <row r="200" spans="1:7" ht="86.4" x14ac:dyDescent="0.3">
      <c r="A200" s="18">
        <f>A199+0.01</f>
        <v>16.020000000000003</v>
      </c>
      <c r="B200" s="42" t="s">
        <v>207</v>
      </c>
      <c r="C200" s="42" t="s">
        <v>22</v>
      </c>
      <c r="D200" s="13"/>
      <c r="E200" s="59" t="s">
        <v>54</v>
      </c>
      <c r="G200" s="57" t="s">
        <v>49</v>
      </c>
    </row>
    <row r="201" spans="1:7" ht="28.8" x14ac:dyDescent="0.3">
      <c r="A201" s="18">
        <f t="shared" ref="A201:A211" si="14">A200+0.01</f>
        <v>16.030000000000005</v>
      </c>
      <c r="B201" s="42" t="s">
        <v>208</v>
      </c>
      <c r="C201" s="42" t="s">
        <v>22</v>
      </c>
      <c r="D201" s="13"/>
      <c r="E201" s="59" t="s">
        <v>54</v>
      </c>
      <c r="G201" s="57" t="s">
        <v>49</v>
      </c>
    </row>
    <row r="202" spans="1:7" ht="57.6" x14ac:dyDescent="0.3">
      <c r="A202" s="18">
        <f t="shared" si="14"/>
        <v>16.040000000000006</v>
      </c>
      <c r="B202" s="42" t="s">
        <v>209</v>
      </c>
      <c r="C202" s="42" t="s">
        <v>22</v>
      </c>
      <c r="D202" s="13"/>
      <c r="E202" s="59" t="s">
        <v>54</v>
      </c>
      <c r="G202" s="57" t="s">
        <v>49</v>
      </c>
    </row>
    <row r="203" spans="1:7" ht="43.2" x14ac:dyDescent="0.3">
      <c r="A203" s="18">
        <f t="shared" si="14"/>
        <v>16.050000000000008</v>
      </c>
      <c r="B203" s="42" t="s">
        <v>210</v>
      </c>
      <c r="C203" s="42" t="s">
        <v>22</v>
      </c>
      <c r="D203" s="13"/>
      <c r="E203" s="59" t="s">
        <v>54</v>
      </c>
      <c r="G203" s="57" t="s">
        <v>49</v>
      </c>
    </row>
    <row r="204" spans="1:7" ht="43.2" x14ac:dyDescent="0.3">
      <c r="A204" s="18">
        <f t="shared" si="14"/>
        <v>16.060000000000009</v>
      </c>
      <c r="B204" s="42" t="s">
        <v>211</v>
      </c>
      <c r="C204" s="42" t="s">
        <v>22</v>
      </c>
      <c r="D204" s="13"/>
      <c r="E204" s="59" t="s">
        <v>54</v>
      </c>
      <c r="G204" s="57" t="s">
        <v>49</v>
      </c>
    </row>
    <row r="205" spans="1:7" ht="43.95" customHeight="1" x14ac:dyDescent="0.3">
      <c r="A205" s="18">
        <f t="shared" si="14"/>
        <v>16.070000000000011</v>
      </c>
      <c r="B205" s="42" t="s">
        <v>212</v>
      </c>
      <c r="C205" s="42" t="s">
        <v>22</v>
      </c>
      <c r="D205" s="13"/>
      <c r="E205" s="59" t="s">
        <v>54</v>
      </c>
      <c r="G205" s="57" t="s">
        <v>49</v>
      </c>
    </row>
    <row r="206" spans="1:7" ht="60" customHeight="1" x14ac:dyDescent="0.3">
      <c r="A206" s="18">
        <f t="shared" si="14"/>
        <v>16.080000000000013</v>
      </c>
      <c r="B206" s="42" t="s">
        <v>213</v>
      </c>
      <c r="C206" s="42" t="s">
        <v>53</v>
      </c>
      <c r="D206" s="13"/>
      <c r="E206" s="59" t="s">
        <v>54</v>
      </c>
      <c r="G206" s="57" t="s">
        <v>49</v>
      </c>
    </row>
    <row r="207" spans="1:7" ht="43.2" x14ac:dyDescent="0.3">
      <c r="A207" s="18">
        <f t="shared" si="14"/>
        <v>16.090000000000014</v>
      </c>
      <c r="B207" s="42" t="s">
        <v>214</v>
      </c>
      <c r="C207" s="42" t="s">
        <v>53</v>
      </c>
      <c r="D207" s="13"/>
      <c r="E207" s="59" t="s">
        <v>54</v>
      </c>
      <c r="G207" s="57" t="s">
        <v>49</v>
      </c>
    </row>
    <row r="208" spans="1:7" ht="43.2" x14ac:dyDescent="0.3">
      <c r="A208" s="22">
        <f t="shared" si="14"/>
        <v>16.100000000000016</v>
      </c>
      <c r="B208" s="42" t="s">
        <v>215</v>
      </c>
      <c r="C208" s="42" t="s">
        <v>53</v>
      </c>
      <c r="D208" s="13"/>
      <c r="E208" s="59" t="s">
        <v>54</v>
      </c>
      <c r="G208" s="57" t="s">
        <v>49</v>
      </c>
    </row>
    <row r="209" spans="1:7" ht="28.8" x14ac:dyDescent="0.3">
      <c r="A209" s="18">
        <f t="shared" si="14"/>
        <v>16.110000000000017</v>
      </c>
      <c r="B209" s="42" t="s">
        <v>216</v>
      </c>
      <c r="C209" s="42" t="s">
        <v>53</v>
      </c>
      <c r="D209" s="13"/>
      <c r="E209" s="59" t="s">
        <v>54</v>
      </c>
      <c r="G209" s="57" t="s">
        <v>49</v>
      </c>
    </row>
    <row r="210" spans="1:7" ht="45" customHeight="1" x14ac:dyDescent="0.3">
      <c r="A210" s="18">
        <f t="shared" si="14"/>
        <v>16.120000000000019</v>
      </c>
      <c r="B210" s="42" t="s">
        <v>217</v>
      </c>
      <c r="C210" s="42" t="s">
        <v>53</v>
      </c>
      <c r="D210" s="13"/>
      <c r="E210" s="59" t="s">
        <v>54</v>
      </c>
      <c r="G210" s="57" t="s">
        <v>49</v>
      </c>
    </row>
    <row r="211" spans="1:7" ht="225.6" customHeight="1" x14ac:dyDescent="0.3">
      <c r="A211" s="18">
        <f t="shared" si="14"/>
        <v>16.13000000000002</v>
      </c>
      <c r="B211" s="42" t="s">
        <v>218</v>
      </c>
      <c r="C211" s="42" t="s">
        <v>22</v>
      </c>
      <c r="D211" s="13"/>
      <c r="E211" s="59" t="s">
        <v>62</v>
      </c>
      <c r="G211" s="57" t="s">
        <v>49</v>
      </c>
    </row>
    <row r="212" spans="1:7" ht="88.95" customHeight="1" x14ac:dyDescent="0.3">
      <c r="A212" s="35">
        <v>17</v>
      </c>
      <c r="B212" s="99" t="s">
        <v>388</v>
      </c>
      <c r="C212" s="29"/>
      <c r="D212" s="29"/>
      <c r="E212" s="30"/>
      <c r="G212" s="57" t="s">
        <v>49</v>
      </c>
    </row>
    <row r="213" spans="1:7" ht="100.8" x14ac:dyDescent="0.3">
      <c r="A213" s="18">
        <f>A212+0.01</f>
        <v>17.010000000000002</v>
      </c>
      <c r="B213" s="18" t="s">
        <v>219</v>
      </c>
      <c r="C213" s="18" t="s">
        <v>22</v>
      </c>
      <c r="D213" s="13"/>
      <c r="E213" s="89" t="s">
        <v>54</v>
      </c>
      <c r="G213" s="57" t="s">
        <v>49</v>
      </c>
    </row>
    <row r="214" spans="1:7" ht="240.6" customHeight="1" x14ac:dyDescent="0.3">
      <c r="A214" s="18">
        <f t="shared" ref="A214:A226" si="15">A213+0.01</f>
        <v>17.020000000000003</v>
      </c>
      <c r="B214" s="19" t="s">
        <v>220</v>
      </c>
      <c r="C214" s="18" t="s">
        <v>22</v>
      </c>
      <c r="D214" s="13"/>
      <c r="E214" s="89" t="s">
        <v>54</v>
      </c>
      <c r="G214" s="57" t="s">
        <v>49</v>
      </c>
    </row>
    <row r="215" spans="1:7" ht="119.55" customHeight="1" x14ac:dyDescent="0.3">
      <c r="A215" s="18">
        <f t="shared" si="15"/>
        <v>17.030000000000005</v>
      </c>
      <c r="B215" s="13" t="s">
        <v>221</v>
      </c>
      <c r="C215" s="91" t="s">
        <v>22</v>
      </c>
      <c r="D215" s="13"/>
      <c r="E215" s="89" t="s">
        <v>54</v>
      </c>
      <c r="G215" s="57" t="s">
        <v>49</v>
      </c>
    </row>
    <row r="216" spans="1:7" ht="140.55000000000001" customHeight="1" x14ac:dyDescent="0.3">
      <c r="A216" s="18">
        <f t="shared" si="15"/>
        <v>17.040000000000006</v>
      </c>
      <c r="B216" s="13" t="s">
        <v>222</v>
      </c>
      <c r="C216" s="91" t="s">
        <v>22</v>
      </c>
      <c r="D216" s="13"/>
      <c r="E216" s="89" t="s">
        <v>54</v>
      </c>
      <c r="G216" s="57" t="s">
        <v>49</v>
      </c>
    </row>
    <row r="217" spans="1:7" ht="200.55" customHeight="1" x14ac:dyDescent="0.3">
      <c r="A217" s="18">
        <f t="shared" si="15"/>
        <v>17.050000000000008</v>
      </c>
      <c r="B217" s="13" t="s">
        <v>223</v>
      </c>
      <c r="C217" s="91" t="s">
        <v>22</v>
      </c>
      <c r="D217" s="13"/>
      <c r="E217" s="89" t="s">
        <v>54</v>
      </c>
      <c r="G217" s="57" t="s">
        <v>49</v>
      </c>
    </row>
    <row r="218" spans="1:7" ht="231" customHeight="1" x14ac:dyDescent="0.3">
      <c r="A218" s="18">
        <f t="shared" si="15"/>
        <v>17.060000000000009</v>
      </c>
      <c r="B218" s="42" t="s">
        <v>224</v>
      </c>
      <c r="C218" s="91" t="s">
        <v>22</v>
      </c>
      <c r="D218" s="13"/>
      <c r="E218" s="89" t="s">
        <v>54</v>
      </c>
      <c r="G218" s="57" t="s">
        <v>49</v>
      </c>
    </row>
    <row r="219" spans="1:7" ht="121.2" customHeight="1" x14ac:dyDescent="0.3">
      <c r="A219" s="18">
        <f t="shared" si="15"/>
        <v>17.070000000000011</v>
      </c>
      <c r="B219" s="13" t="s">
        <v>225</v>
      </c>
      <c r="C219" s="92" t="s">
        <v>53</v>
      </c>
      <c r="D219" s="13"/>
      <c r="E219" s="89" t="s">
        <v>54</v>
      </c>
      <c r="G219" s="57" t="s">
        <v>49</v>
      </c>
    </row>
    <row r="220" spans="1:7" ht="72" x14ac:dyDescent="0.3">
      <c r="A220" s="18">
        <f t="shared" si="15"/>
        <v>17.080000000000013</v>
      </c>
      <c r="B220" s="42" t="s">
        <v>226</v>
      </c>
      <c r="C220" s="91" t="s">
        <v>22</v>
      </c>
      <c r="D220" s="13"/>
      <c r="E220" s="89" t="s">
        <v>54</v>
      </c>
      <c r="G220" s="57" t="s">
        <v>49</v>
      </c>
    </row>
    <row r="221" spans="1:7" ht="72" x14ac:dyDescent="0.3">
      <c r="A221" s="18">
        <f t="shared" si="15"/>
        <v>17.090000000000014</v>
      </c>
      <c r="B221" s="12" t="s">
        <v>227</v>
      </c>
      <c r="C221" s="91" t="s">
        <v>53</v>
      </c>
      <c r="D221" s="13"/>
      <c r="E221" s="89" t="s">
        <v>54</v>
      </c>
      <c r="G221" s="57" t="s">
        <v>49</v>
      </c>
    </row>
    <row r="222" spans="1:7" ht="63.6" customHeight="1" x14ac:dyDescent="0.3">
      <c r="A222" s="22">
        <f t="shared" si="15"/>
        <v>17.100000000000016</v>
      </c>
      <c r="B222" s="20" t="s">
        <v>228</v>
      </c>
      <c r="C222" s="91" t="s">
        <v>53</v>
      </c>
      <c r="D222" s="13"/>
      <c r="E222" s="89" t="s">
        <v>54</v>
      </c>
      <c r="G222" s="57" t="s">
        <v>49</v>
      </c>
    </row>
    <row r="223" spans="1:7" ht="57.6" x14ac:dyDescent="0.3">
      <c r="A223" s="18">
        <f t="shared" si="15"/>
        <v>17.110000000000017</v>
      </c>
      <c r="B223" s="13" t="s">
        <v>229</v>
      </c>
      <c r="C223" s="91" t="s">
        <v>53</v>
      </c>
      <c r="D223" s="13"/>
      <c r="E223" s="89" t="s">
        <v>54</v>
      </c>
      <c r="G223" s="57" t="s">
        <v>49</v>
      </c>
    </row>
    <row r="224" spans="1:7" ht="76.95" customHeight="1" x14ac:dyDescent="0.3">
      <c r="A224" s="18">
        <f t="shared" si="15"/>
        <v>17.120000000000019</v>
      </c>
      <c r="B224" s="93" t="s">
        <v>230</v>
      </c>
      <c r="C224" s="94" t="s">
        <v>231</v>
      </c>
      <c r="D224" s="13"/>
      <c r="E224" s="116" t="s">
        <v>232</v>
      </c>
      <c r="G224" s="57" t="s">
        <v>49</v>
      </c>
    </row>
    <row r="225" spans="1:7" ht="236.55" customHeight="1" x14ac:dyDescent="0.3">
      <c r="A225" s="18">
        <f t="shared" si="15"/>
        <v>17.13000000000002</v>
      </c>
      <c r="B225" s="95" t="s">
        <v>233</v>
      </c>
      <c r="C225" s="42" t="str">
        <f>IF(D224="Yes","Mandatory","Preferred")</f>
        <v>Preferred</v>
      </c>
      <c r="D225" s="13"/>
      <c r="E225" s="114" t="s">
        <v>234</v>
      </c>
      <c r="G225" s="57" t="s">
        <v>49</v>
      </c>
    </row>
    <row r="226" spans="1:7" ht="135.6" customHeight="1" x14ac:dyDescent="0.3">
      <c r="A226" s="18">
        <f t="shared" si="15"/>
        <v>17.140000000000022</v>
      </c>
      <c r="B226" s="95" t="s">
        <v>235</v>
      </c>
      <c r="C226" s="91" t="s">
        <v>53</v>
      </c>
      <c r="D226" s="13"/>
      <c r="E226" s="115" t="s">
        <v>236</v>
      </c>
      <c r="G226" s="57" t="s">
        <v>49</v>
      </c>
    </row>
    <row r="227" spans="1:7" ht="84" customHeight="1" x14ac:dyDescent="0.3">
      <c r="A227" s="35">
        <v>18</v>
      </c>
      <c r="B227" s="99" t="s">
        <v>387</v>
      </c>
      <c r="C227" s="29"/>
      <c r="D227" s="29"/>
      <c r="E227" s="30"/>
      <c r="G227" s="57" t="s">
        <v>49</v>
      </c>
    </row>
    <row r="228" spans="1:7" ht="100.8" x14ac:dyDescent="0.3">
      <c r="A228" s="22">
        <f t="shared" ref="A228:A265" si="16">A227+0.01</f>
        <v>18.010000000000002</v>
      </c>
      <c r="B228" s="97" t="s">
        <v>237</v>
      </c>
      <c r="C228" s="91" t="s">
        <v>22</v>
      </c>
      <c r="D228" s="13"/>
      <c r="E228" s="89" t="s">
        <v>54</v>
      </c>
      <c r="G228" s="57" t="s">
        <v>49</v>
      </c>
    </row>
    <row r="229" spans="1:7" ht="236.55" customHeight="1" x14ac:dyDescent="0.3">
      <c r="A229" s="22">
        <f t="shared" si="16"/>
        <v>18.020000000000003</v>
      </c>
      <c r="B229" s="96" t="s">
        <v>238</v>
      </c>
      <c r="C229" s="91" t="s">
        <v>22</v>
      </c>
      <c r="D229" s="13"/>
      <c r="E229" s="89" t="s">
        <v>54</v>
      </c>
      <c r="G229" s="57" t="s">
        <v>49</v>
      </c>
    </row>
    <row r="230" spans="1:7" ht="86.4" x14ac:dyDescent="0.3">
      <c r="A230" s="22">
        <f t="shared" si="16"/>
        <v>18.030000000000005</v>
      </c>
      <c r="B230" s="13" t="s">
        <v>239</v>
      </c>
      <c r="C230" s="91" t="s">
        <v>22</v>
      </c>
      <c r="D230" s="13"/>
      <c r="E230" s="89" t="s">
        <v>54</v>
      </c>
      <c r="G230" s="57" t="s">
        <v>49</v>
      </c>
    </row>
    <row r="231" spans="1:7" ht="111.6" customHeight="1" x14ac:dyDescent="0.3">
      <c r="A231" s="22">
        <f t="shared" si="16"/>
        <v>18.040000000000006</v>
      </c>
      <c r="B231" s="20" t="s">
        <v>240</v>
      </c>
      <c r="C231" s="91" t="s">
        <v>22</v>
      </c>
      <c r="D231" s="13"/>
      <c r="E231" s="89" t="s">
        <v>54</v>
      </c>
      <c r="G231" s="57" t="s">
        <v>49</v>
      </c>
    </row>
    <row r="232" spans="1:7" ht="187.2" x14ac:dyDescent="0.3">
      <c r="A232" s="22">
        <f t="shared" si="16"/>
        <v>18.050000000000008</v>
      </c>
      <c r="B232" s="13" t="s">
        <v>241</v>
      </c>
      <c r="C232" s="91" t="s">
        <v>22</v>
      </c>
      <c r="D232" s="13"/>
      <c r="E232" s="89" t="s">
        <v>54</v>
      </c>
      <c r="G232" s="57" t="s">
        <v>49</v>
      </c>
    </row>
    <row r="233" spans="1:7" ht="230.4" x14ac:dyDescent="0.3">
      <c r="A233" s="22">
        <f t="shared" si="16"/>
        <v>18.060000000000009</v>
      </c>
      <c r="B233" s="94" t="s">
        <v>242</v>
      </c>
      <c r="C233" s="91" t="s">
        <v>22</v>
      </c>
      <c r="D233" s="13"/>
      <c r="E233" s="89" t="s">
        <v>54</v>
      </c>
      <c r="G233" s="57" t="s">
        <v>49</v>
      </c>
    </row>
    <row r="234" spans="1:7" ht="124.5" customHeight="1" x14ac:dyDescent="0.3">
      <c r="A234" s="22">
        <f t="shared" si="16"/>
        <v>18.070000000000011</v>
      </c>
      <c r="B234" s="98" t="s">
        <v>243</v>
      </c>
      <c r="C234" s="91" t="s">
        <v>53</v>
      </c>
      <c r="D234" s="13"/>
      <c r="E234" s="89" t="s">
        <v>54</v>
      </c>
      <c r="G234" s="57" t="s">
        <v>49</v>
      </c>
    </row>
    <row r="235" spans="1:7" ht="86.4" x14ac:dyDescent="0.3">
      <c r="A235" s="22">
        <f t="shared" si="16"/>
        <v>18.080000000000013</v>
      </c>
      <c r="B235" s="94" t="s">
        <v>244</v>
      </c>
      <c r="C235" s="91" t="s">
        <v>53</v>
      </c>
      <c r="D235" s="13"/>
      <c r="E235" s="89" t="s">
        <v>54</v>
      </c>
      <c r="G235" s="57" t="s">
        <v>49</v>
      </c>
    </row>
    <row r="236" spans="1:7" ht="72" x14ac:dyDescent="0.3">
      <c r="A236" s="22">
        <f t="shared" si="16"/>
        <v>18.090000000000014</v>
      </c>
      <c r="B236" s="13" t="s">
        <v>245</v>
      </c>
      <c r="C236" s="91" t="s">
        <v>53</v>
      </c>
      <c r="D236" s="13"/>
      <c r="E236" s="89" t="s">
        <v>54</v>
      </c>
      <c r="G236" s="57" t="s">
        <v>49</v>
      </c>
    </row>
    <row r="237" spans="1:7" ht="57.6" x14ac:dyDescent="0.3">
      <c r="A237" s="22">
        <f t="shared" si="16"/>
        <v>18.100000000000016</v>
      </c>
      <c r="B237" s="94" t="s">
        <v>246</v>
      </c>
      <c r="C237" s="91" t="s">
        <v>53</v>
      </c>
      <c r="D237" s="13"/>
      <c r="E237" s="89" t="s">
        <v>54</v>
      </c>
      <c r="G237" s="57" t="s">
        <v>49</v>
      </c>
    </row>
    <row r="238" spans="1:7" ht="79.2" customHeight="1" x14ac:dyDescent="0.3">
      <c r="A238" s="22">
        <f t="shared" si="16"/>
        <v>18.110000000000017</v>
      </c>
      <c r="B238" s="93" t="s">
        <v>230</v>
      </c>
      <c r="C238" s="94" t="s">
        <v>231</v>
      </c>
      <c r="D238" s="13"/>
      <c r="E238" s="89" t="s">
        <v>54</v>
      </c>
      <c r="G238" s="57" t="s">
        <v>49</v>
      </c>
    </row>
    <row r="239" spans="1:7" ht="243" customHeight="1" x14ac:dyDescent="0.3">
      <c r="A239" s="22">
        <f t="shared" si="16"/>
        <v>18.120000000000019</v>
      </c>
      <c r="B239" s="95" t="s">
        <v>233</v>
      </c>
      <c r="C239" s="42" t="str">
        <f>IF(D238="Yes","Mandatory","Preferred")</f>
        <v>Preferred</v>
      </c>
      <c r="D239" s="13"/>
      <c r="E239" s="114" t="s">
        <v>247</v>
      </c>
      <c r="G239" s="57" t="s">
        <v>49</v>
      </c>
    </row>
    <row r="240" spans="1:7" ht="134.55000000000001" customHeight="1" x14ac:dyDescent="0.3">
      <c r="A240" s="22">
        <f t="shared" si="16"/>
        <v>18.13000000000002</v>
      </c>
      <c r="B240" s="95" t="s">
        <v>235</v>
      </c>
      <c r="C240" s="91" t="s">
        <v>53</v>
      </c>
      <c r="D240" s="13"/>
      <c r="E240" s="115" t="s">
        <v>236</v>
      </c>
      <c r="G240" s="57" t="s">
        <v>49</v>
      </c>
    </row>
    <row r="241" spans="1:7" ht="120.6" customHeight="1" x14ac:dyDescent="0.3">
      <c r="A241" s="35">
        <v>19</v>
      </c>
      <c r="B241" s="25" t="s">
        <v>368</v>
      </c>
      <c r="C241" s="29"/>
      <c r="D241" s="29"/>
      <c r="E241" s="30"/>
      <c r="G241" s="57" t="s">
        <v>49</v>
      </c>
    </row>
    <row r="242" spans="1:7" ht="100.8" x14ac:dyDescent="0.3">
      <c r="A242" s="22">
        <f t="shared" si="16"/>
        <v>19.010000000000002</v>
      </c>
      <c r="B242" s="121" t="s">
        <v>374</v>
      </c>
      <c r="C242" s="91" t="s">
        <v>22</v>
      </c>
      <c r="D242" s="13"/>
      <c r="E242" s="89" t="s">
        <v>54</v>
      </c>
      <c r="G242" s="57" t="s">
        <v>49</v>
      </c>
    </row>
    <row r="243" spans="1:7" ht="129.6" x14ac:dyDescent="0.3">
      <c r="A243" s="22">
        <f t="shared" si="16"/>
        <v>19.020000000000003</v>
      </c>
      <c r="B243" s="98" t="s">
        <v>248</v>
      </c>
      <c r="C243" s="91" t="s">
        <v>22</v>
      </c>
      <c r="D243" s="13"/>
      <c r="E243" s="89" t="s">
        <v>54</v>
      </c>
      <c r="G243" s="57" t="s">
        <v>49</v>
      </c>
    </row>
    <row r="244" spans="1:7" ht="331.2" x14ac:dyDescent="0.3">
      <c r="A244" s="22">
        <f t="shared" si="16"/>
        <v>19.030000000000005</v>
      </c>
      <c r="B244" s="13" t="s">
        <v>375</v>
      </c>
      <c r="C244" s="91" t="s">
        <v>53</v>
      </c>
      <c r="D244" s="13"/>
      <c r="E244" s="89" t="s">
        <v>54</v>
      </c>
      <c r="G244" s="57" t="s">
        <v>49</v>
      </c>
    </row>
    <row r="245" spans="1:7" ht="172.8" x14ac:dyDescent="0.3">
      <c r="A245" s="22">
        <f t="shared" si="16"/>
        <v>19.040000000000006</v>
      </c>
      <c r="B245" s="20" t="s">
        <v>376</v>
      </c>
      <c r="C245" s="91" t="s">
        <v>22</v>
      </c>
      <c r="D245" s="13"/>
      <c r="E245" s="89" t="s">
        <v>54</v>
      </c>
      <c r="G245" s="57" t="s">
        <v>49</v>
      </c>
    </row>
    <row r="246" spans="1:7" ht="86.4" x14ac:dyDescent="0.3">
      <c r="A246" s="22">
        <f t="shared" si="16"/>
        <v>19.050000000000008</v>
      </c>
      <c r="B246" s="120" t="s">
        <v>377</v>
      </c>
      <c r="C246" s="91" t="s">
        <v>22</v>
      </c>
      <c r="D246" s="13"/>
      <c r="E246" s="89" t="s">
        <v>54</v>
      </c>
      <c r="G246" s="57" t="s">
        <v>49</v>
      </c>
    </row>
    <row r="247" spans="1:7" ht="144" x14ac:dyDescent="0.3">
      <c r="A247" s="22">
        <f t="shared" si="16"/>
        <v>19.060000000000009</v>
      </c>
      <c r="B247" s="20" t="s">
        <v>365</v>
      </c>
      <c r="C247" s="91" t="s">
        <v>53</v>
      </c>
      <c r="D247" s="13"/>
      <c r="E247" s="89" t="s">
        <v>54</v>
      </c>
      <c r="G247" s="57" t="s">
        <v>49</v>
      </c>
    </row>
    <row r="248" spans="1:7" ht="100.8" x14ac:dyDescent="0.3">
      <c r="A248" s="22">
        <f t="shared" si="16"/>
        <v>19.070000000000011</v>
      </c>
      <c r="B248" s="20" t="s">
        <v>249</v>
      </c>
      <c r="C248" s="91" t="s">
        <v>22</v>
      </c>
      <c r="D248" s="13"/>
      <c r="E248" s="89" t="s">
        <v>54</v>
      </c>
      <c r="G248" s="57" t="s">
        <v>49</v>
      </c>
    </row>
    <row r="249" spans="1:7" ht="100.8" x14ac:dyDescent="0.3">
      <c r="A249" s="22">
        <f t="shared" si="16"/>
        <v>19.080000000000013</v>
      </c>
      <c r="B249" s="20" t="s">
        <v>382</v>
      </c>
      <c r="C249" s="91" t="s">
        <v>53</v>
      </c>
      <c r="D249" s="13"/>
      <c r="E249" s="89" t="s">
        <v>54</v>
      </c>
      <c r="G249" s="57" t="s">
        <v>49</v>
      </c>
    </row>
    <row r="250" spans="1:7" ht="115.2" x14ac:dyDescent="0.3">
      <c r="A250" s="22">
        <f t="shared" si="16"/>
        <v>19.090000000000014</v>
      </c>
      <c r="B250" s="20" t="s">
        <v>366</v>
      </c>
      <c r="C250" s="91" t="s">
        <v>53</v>
      </c>
      <c r="D250" s="13"/>
      <c r="E250" s="89" t="s">
        <v>54</v>
      </c>
      <c r="G250" s="57" t="s">
        <v>49</v>
      </c>
    </row>
    <row r="251" spans="1:7" ht="115.2" x14ac:dyDescent="0.3">
      <c r="A251" s="22">
        <f t="shared" si="16"/>
        <v>19.100000000000016</v>
      </c>
      <c r="B251" s="20" t="s">
        <v>367</v>
      </c>
      <c r="C251" s="91" t="s">
        <v>53</v>
      </c>
      <c r="D251" s="13"/>
      <c r="E251" s="89" t="s">
        <v>54</v>
      </c>
      <c r="G251" s="57" t="s">
        <v>49</v>
      </c>
    </row>
    <row r="252" spans="1:7" ht="259.2" x14ac:dyDescent="0.3">
      <c r="A252" s="22">
        <f t="shared" si="16"/>
        <v>19.110000000000017</v>
      </c>
      <c r="B252" s="20" t="s">
        <v>380</v>
      </c>
      <c r="C252" s="91" t="s">
        <v>22</v>
      </c>
      <c r="D252" s="13"/>
      <c r="E252" s="89" t="s">
        <v>54</v>
      </c>
      <c r="G252" s="57" t="s">
        <v>49</v>
      </c>
    </row>
    <row r="253" spans="1:7" ht="144" x14ac:dyDescent="0.3">
      <c r="A253" s="22">
        <f t="shared" si="16"/>
        <v>19.120000000000019</v>
      </c>
      <c r="B253" s="20" t="s">
        <v>378</v>
      </c>
      <c r="C253" s="91" t="s">
        <v>22</v>
      </c>
      <c r="D253" s="13"/>
      <c r="E253" s="89" t="s">
        <v>54</v>
      </c>
      <c r="G253" s="57" t="s">
        <v>49</v>
      </c>
    </row>
    <row r="254" spans="1:7" ht="187.2" x14ac:dyDescent="0.3">
      <c r="A254" s="22">
        <f t="shared" si="16"/>
        <v>19.13000000000002</v>
      </c>
      <c r="B254" s="20" t="s">
        <v>379</v>
      </c>
      <c r="C254" s="91" t="s">
        <v>22</v>
      </c>
      <c r="D254" s="13"/>
      <c r="E254" s="89" t="s">
        <v>54</v>
      </c>
      <c r="G254" s="57" t="s">
        <v>49</v>
      </c>
    </row>
    <row r="255" spans="1:7" ht="289.2" customHeight="1" x14ac:dyDescent="0.3">
      <c r="A255" s="22">
        <f t="shared" si="16"/>
        <v>19.140000000000022</v>
      </c>
      <c r="B255" s="20" t="s">
        <v>381</v>
      </c>
      <c r="C255" s="91" t="s">
        <v>53</v>
      </c>
      <c r="D255" s="13"/>
      <c r="E255" s="89" t="s">
        <v>54</v>
      </c>
      <c r="G255" s="57" t="s">
        <v>49</v>
      </c>
    </row>
    <row r="256" spans="1:7" ht="72" x14ac:dyDescent="0.3">
      <c r="A256" s="35">
        <v>20</v>
      </c>
      <c r="B256" s="25" t="s">
        <v>394</v>
      </c>
      <c r="C256" s="29"/>
      <c r="D256" s="29"/>
      <c r="E256" s="30"/>
      <c r="G256" s="57" t="s">
        <v>49</v>
      </c>
    </row>
    <row r="257" spans="1:7" ht="96.6" customHeight="1" x14ac:dyDescent="0.3">
      <c r="A257" s="22">
        <f t="shared" si="16"/>
        <v>20.010000000000002</v>
      </c>
      <c r="B257" s="125" t="s">
        <v>395</v>
      </c>
      <c r="C257" s="91" t="s">
        <v>22</v>
      </c>
      <c r="D257" s="13"/>
      <c r="E257" s="89" t="s">
        <v>54</v>
      </c>
      <c r="G257" s="57" t="s">
        <v>49</v>
      </c>
    </row>
    <row r="258" spans="1:7" ht="78" x14ac:dyDescent="0.3">
      <c r="A258" s="22">
        <f t="shared" si="16"/>
        <v>20.020000000000003</v>
      </c>
      <c r="B258" s="125" t="s">
        <v>396</v>
      </c>
      <c r="C258" s="91" t="s">
        <v>53</v>
      </c>
      <c r="D258" s="13"/>
      <c r="E258" s="89" t="s">
        <v>54</v>
      </c>
      <c r="G258" s="57" t="s">
        <v>49</v>
      </c>
    </row>
    <row r="259" spans="1:7" ht="124.8" x14ac:dyDescent="0.3">
      <c r="A259" s="22">
        <f t="shared" si="16"/>
        <v>20.030000000000005</v>
      </c>
      <c r="B259" s="125" t="s">
        <v>397</v>
      </c>
      <c r="C259" s="91" t="s">
        <v>22</v>
      </c>
      <c r="D259" s="13"/>
      <c r="E259" s="89" t="s">
        <v>54</v>
      </c>
      <c r="G259" s="57" t="s">
        <v>49</v>
      </c>
    </row>
    <row r="260" spans="1:7" ht="118.8" customHeight="1" x14ac:dyDescent="0.3">
      <c r="A260" s="22">
        <f t="shared" si="16"/>
        <v>20.040000000000006</v>
      </c>
      <c r="B260" s="125" t="s">
        <v>398</v>
      </c>
      <c r="C260" s="91" t="s">
        <v>53</v>
      </c>
      <c r="D260" s="13"/>
      <c r="E260" s="89" t="s">
        <v>54</v>
      </c>
      <c r="G260" s="57" t="s">
        <v>49</v>
      </c>
    </row>
    <row r="261" spans="1:7" ht="46.8" x14ac:dyDescent="0.3">
      <c r="A261" s="22">
        <f t="shared" si="16"/>
        <v>20.050000000000008</v>
      </c>
      <c r="B261" s="126" t="s">
        <v>399</v>
      </c>
      <c r="C261" s="91" t="s">
        <v>53</v>
      </c>
      <c r="D261" s="13"/>
      <c r="E261" s="89" t="s">
        <v>54</v>
      </c>
      <c r="G261" s="57" t="s">
        <v>49</v>
      </c>
    </row>
    <row r="262" spans="1:7" ht="62.4" x14ac:dyDescent="0.3">
      <c r="A262" s="22">
        <f t="shared" si="16"/>
        <v>20.060000000000009</v>
      </c>
      <c r="B262" s="125" t="s">
        <v>400</v>
      </c>
      <c r="C262" s="91" t="s">
        <v>53</v>
      </c>
      <c r="D262" s="13"/>
      <c r="E262" s="89" t="s">
        <v>54</v>
      </c>
      <c r="G262" s="57" t="s">
        <v>49</v>
      </c>
    </row>
    <row r="263" spans="1:7" ht="78" x14ac:dyDescent="0.3">
      <c r="A263" s="22">
        <f t="shared" si="16"/>
        <v>20.070000000000011</v>
      </c>
      <c r="B263" s="125" t="s">
        <v>401</v>
      </c>
      <c r="C263" s="91" t="s">
        <v>53</v>
      </c>
      <c r="D263" s="13"/>
      <c r="E263" s="89" t="s">
        <v>54</v>
      </c>
      <c r="G263" s="57" t="s">
        <v>49</v>
      </c>
    </row>
    <row r="264" spans="1:7" ht="109.2" x14ac:dyDescent="0.3">
      <c r="A264" s="22">
        <f t="shared" si="16"/>
        <v>20.080000000000013</v>
      </c>
      <c r="B264" s="125" t="s">
        <v>402</v>
      </c>
      <c r="C264" s="91" t="s">
        <v>22</v>
      </c>
      <c r="D264" s="13"/>
      <c r="E264" s="89" t="s">
        <v>54</v>
      </c>
      <c r="G264" s="57" t="s">
        <v>49</v>
      </c>
    </row>
    <row r="265" spans="1:7" ht="93.6" x14ac:dyDescent="0.3">
      <c r="A265" s="22">
        <f t="shared" si="16"/>
        <v>20.090000000000014</v>
      </c>
      <c r="B265" s="127" t="s">
        <v>403</v>
      </c>
      <c r="C265" s="91" t="s">
        <v>53</v>
      </c>
      <c r="D265" s="13"/>
      <c r="E265" s="89" t="s">
        <v>54</v>
      </c>
      <c r="G265" s="57" t="s">
        <v>49</v>
      </c>
    </row>
    <row r="266" spans="1:7" x14ac:dyDescent="0.3">
      <c r="A266" s="86">
        <v>21</v>
      </c>
    </row>
    <row r="267" spans="1:7" ht="14.55" hidden="1" customHeight="1" x14ac:dyDescent="0.3">
      <c r="B267" s="1" t="s">
        <v>250</v>
      </c>
    </row>
    <row r="268" spans="1:7" ht="14.55" hidden="1" customHeight="1" x14ac:dyDescent="0.3">
      <c r="B268" s="1" t="s">
        <v>251</v>
      </c>
    </row>
    <row r="269" spans="1:7" ht="14.55" hidden="1" customHeight="1" x14ac:dyDescent="0.3">
      <c r="B269" s="1" t="s">
        <v>252</v>
      </c>
    </row>
    <row r="270" spans="1:7" ht="14.55" hidden="1" customHeight="1" x14ac:dyDescent="0.3">
      <c r="B270" s="1" t="s">
        <v>253</v>
      </c>
    </row>
    <row r="271" spans="1:7" ht="14.55" hidden="1" customHeight="1" x14ac:dyDescent="0.3">
      <c r="B271" s="1" t="s">
        <v>254</v>
      </c>
    </row>
    <row r="272" spans="1:7" ht="14.55" hidden="1" customHeight="1" x14ac:dyDescent="0.3">
      <c r="B272" s="1" t="s">
        <v>255</v>
      </c>
    </row>
    <row r="273" spans="2:5" ht="14.55" hidden="1" customHeight="1" x14ac:dyDescent="0.3">
      <c r="B273" s="1" t="s">
        <v>256</v>
      </c>
    </row>
    <row r="274" spans="2:5" ht="14.55" hidden="1" customHeight="1" x14ac:dyDescent="0.3">
      <c r="B274" s="1" t="s">
        <v>257</v>
      </c>
    </row>
    <row r="275" spans="2:5" ht="14.55" hidden="1" customHeight="1" x14ac:dyDescent="0.3">
      <c r="B275" s="1" t="s">
        <v>258</v>
      </c>
    </row>
    <row r="276" spans="2:5" ht="14.55" hidden="1" customHeight="1" x14ac:dyDescent="0.3">
      <c r="B276" s="1" t="s">
        <v>259</v>
      </c>
      <c r="C276" s="1" t="s">
        <v>22</v>
      </c>
      <c r="E276" s="1" t="s">
        <v>54</v>
      </c>
    </row>
    <row r="277" spans="2:5" ht="14.55" hidden="1" customHeight="1" x14ac:dyDescent="0.3"/>
    <row r="278" spans="2:5" ht="14.55" hidden="1" customHeight="1" x14ac:dyDescent="0.3">
      <c r="B278" s="1" t="s">
        <v>260</v>
      </c>
    </row>
    <row r="279" spans="2:5" ht="14.55" hidden="1" customHeight="1" x14ac:dyDescent="0.3">
      <c r="B279" s="1" t="s">
        <v>261</v>
      </c>
    </row>
    <row r="280" spans="2:5" ht="14.55" hidden="1" customHeight="1" x14ac:dyDescent="0.3">
      <c r="B280" s="1" t="s">
        <v>262</v>
      </c>
    </row>
    <row r="281" spans="2:5" ht="14.55" hidden="1" customHeight="1" x14ac:dyDescent="0.3">
      <c r="B281" s="1" t="s">
        <v>263</v>
      </c>
    </row>
    <row r="282" spans="2:5" ht="14.55" hidden="1" customHeight="1" x14ac:dyDescent="0.3">
      <c r="B282" s="1" t="s">
        <v>264</v>
      </c>
    </row>
    <row r="283" spans="2:5" ht="14.55" hidden="1" customHeight="1" x14ac:dyDescent="0.3">
      <c r="B283" s="1" t="s">
        <v>265</v>
      </c>
    </row>
    <row r="284" spans="2:5" ht="14.55" hidden="1" customHeight="1" x14ac:dyDescent="0.3">
      <c r="B284" s="1" t="s">
        <v>266</v>
      </c>
    </row>
    <row r="285" spans="2:5" ht="14.55" hidden="1" customHeight="1" x14ac:dyDescent="0.3"/>
    <row r="286" spans="2:5" ht="14.55" hidden="1" customHeight="1" x14ac:dyDescent="0.3">
      <c r="B286" s="1" t="s">
        <v>267</v>
      </c>
    </row>
    <row r="287" spans="2:5" ht="14.55" hidden="1" customHeight="1" x14ac:dyDescent="0.3">
      <c r="B287" s="1" t="s">
        <v>268</v>
      </c>
    </row>
    <row r="288" spans="2:5" ht="14.55" hidden="1" customHeight="1" x14ac:dyDescent="0.3">
      <c r="B288" s="1" t="s">
        <v>269</v>
      </c>
      <c r="C288" s="1" t="s">
        <v>22</v>
      </c>
      <c r="E288" s="1" t="s">
        <v>54</v>
      </c>
    </row>
    <row r="289" spans="2:5" ht="14.55" hidden="1" customHeight="1" x14ac:dyDescent="0.3"/>
    <row r="290" spans="2:5" ht="14.55" hidden="1" customHeight="1" x14ac:dyDescent="0.3">
      <c r="B290" s="1" t="s">
        <v>270</v>
      </c>
    </row>
    <row r="291" spans="2:5" ht="14.55" hidden="1" customHeight="1" x14ac:dyDescent="0.3">
      <c r="B291" s="1" t="s">
        <v>271</v>
      </c>
    </row>
    <row r="292" spans="2:5" ht="14.55" hidden="1" customHeight="1" x14ac:dyDescent="0.3">
      <c r="B292" s="1" t="s">
        <v>272</v>
      </c>
    </row>
    <row r="293" spans="2:5" ht="14.55" hidden="1" customHeight="1" x14ac:dyDescent="0.3">
      <c r="B293" s="1" t="s">
        <v>273</v>
      </c>
    </row>
    <row r="294" spans="2:5" ht="14.55" hidden="1" customHeight="1" x14ac:dyDescent="0.3">
      <c r="B294" s="1" t="s">
        <v>274</v>
      </c>
    </row>
    <row r="295" spans="2:5" ht="14.55" hidden="1" customHeight="1" x14ac:dyDescent="0.3">
      <c r="B295" s="1" t="s">
        <v>275</v>
      </c>
    </row>
    <row r="296" spans="2:5" ht="14.55" hidden="1" customHeight="1" x14ac:dyDescent="0.3">
      <c r="B296" s="1" t="s">
        <v>276</v>
      </c>
    </row>
    <row r="297" spans="2:5" ht="14.55" hidden="1" customHeight="1" x14ac:dyDescent="0.3">
      <c r="B297" s="1" t="s">
        <v>277</v>
      </c>
    </row>
    <row r="298" spans="2:5" ht="14.55" hidden="1" customHeight="1" x14ac:dyDescent="0.3">
      <c r="B298" s="1" t="s">
        <v>278</v>
      </c>
      <c r="C298" s="1" t="s">
        <v>53</v>
      </c>
      <c r="E298" s="1" t="s">
        <v>54</v>
      </c>
    </row>
    <row r="299" spans="2:5" ht="14.55" hidden="1" customHeight="1" x14ac:dyDescent="0.3"/>
    <row r="300" spans="2:5" ht="14.55" hidden="1" customHeight="1" x14ac:dyDescent="0.3">
      <c r="B300" s="1" t="s">
        <v>279</v>
      </c>
    </row>
    <row r="301" spans="2:5" ht="14.55" hidden="1" customHeight="1" x14ac:dyDescent="0.3">
      <c r="B301" s="1" t="s">
        <v>280</v>
      </c>
    </row>
    <row r="302" spans="2:5" ht="14.55" hidden="1" customHeight="1" x14ac:dyDescent="0.3">
      <c r="B302" s="1" t="s">
        <v>281</v>
      </c>
    </row>
    <row r="303" spans="2:5" ht="14.55" hidden="1" customHeight="1" x14ac:dyDescent="0.3">
      <c r="B303" s="1" t="s">
        <v>282</v>
      </c>
    </row>
    <row r="304" spans="2:5" ht="14.55" hidden="1" customHeight="1" x14ac:dyDescent="0.3">
      <c r="B304" s="1" t="s">
        <v>283</v>
      </c>
    </row>
    <row r="305" spans="2:5" ht="14.55" hidden="1" customHeight="1" x14ac:dyDescent="0.3">
      <c r="B305" s="1" t="s">
        <v>284</v>
      </c>
      <c r="C305" s="1" t="s">
        <v>22</v>
      </c>
      <c r="E305" s="1" t="s">
        <v>54</v>
      </c>
    </row>
    <row r="306" spans="2:5" ht="14.55" hidden="1" customHeight="1" x14ac:dyDescent="0.3"/>
    <row r="307" spans="2:5" ht="14.55" hidden="1" customHeight="1" x14ac:dyDescent="0.3">
      <c r="B307" s="1" t="s">
        <v>285</v>
      </c>
    </row>
    <row r="308" spans="2:5" ht="14.55" hidden="1" customHeight="1" x14ac:dyDescent="0.3">
      <c r="B308" s="1" t="s">
        <v>286</v>
      </c>
      <c r="C308" s="1" t="s">
        <v>53</v>
      </c>
      <c r="E308" s="1" t="s">
        <v>54</v>
      </c>
    </row>
    <row r="309" spans="2:5" ht="14.55" hidden="1" customHeight="1" x14ac:dyDescent="0.3"/>
    <row r="310" spans="2:5" ht="14.55" hidden="1" customHeight="1" x14ac:dyDescent="0.3">
      <c r="B310" s="1" t="s">
        <v>287</v>
      </c>
    </row>
    <row r="311" spans="2:5" ht="14.55" hidden="1" customHeight="1" x14ac:dyDescent="0.3">
      <c r="B311" s="1" t="s">
        <v>288</v>
      </c>
      <c r="C311" s="1" t="s">
        <v>53</v>
      </c>
      <c r="E311" s="1" t="s">
        <v>54</v>
      </c>
    </row>
    <row r="312" spans="2:5" ht="14.55" hidden="1" customHeight="1" x14ac:dyDescent="0.3"/>
    <row r="313" spans="2:5" ht="14.55" hidden="1" customHeight="1" x14ac:dyDescent="0.3">
      <c r="B313" s="1" t="s">
        <v>289</v>
      </c>
    </row>
    <row r="314" spans="2:5" ht="14.55" hidden="1" customHeight="1" x14ac:dyDescent="0.3">
      <c r="B314" s="1" t="s">
        <v>290</v>
      </c>
      <c r="C314" s="1" t="s">
        <v>53</v>
      </c>
      <c r="E314" s="1" t="s">
        <v>54</v>
      </c>
    </row>
    <row r="315" spans="2:5" ht="14.55" hidden="1" customHeight="1" x14ac:dyDescent="0.3"/>
    <row r="316" spans="2:5" ht="14.55" hidden="1" customHeight="1" x14ac:dyDescent="0.3">
      <c r="B316" s="1" t="s">
        <v>291</v>
      </c>
    </row>
    <row r="317" spans="2:5" ht="14.55" hidden="1" customHeight="1" x14ac:dyDescent="0.3">
      <c r="B317" s="1" t="s">
        <v>292</v>
      </c>
      <c r="C317" s="1" t="s">
        <v>231</v>
      </c>
      <c r="E317" s="1" t="s">
        <v>293</v>
      </c>
    </row>
    <row r="318" spans="2:5" ht="14.55" hidden="1" customHeight="1" x14ac:dyDescent="0.3">
      <c r="B318" s="1" t="s">
        <v>294</v>
      </c>
    </row>
    <row r="319" spans="2:5" ht="14.55" hidden="1" customHeight="1" x14ac:dyDescent="0.3">
      <c r="B319" s="1" t="s">
        <v>295</v>
      </c>
      <c r="E319" s="1" t="s">
        <v>296</v>
      </c>
    </row>
    <row r="320" spans="2:5" ht="14.55" hidden="1" customHeight="1" x14ac:dyDescent="0.3">
      <c r="B320" s="1" t="s">
        <v>297</v>
      </c>
      <c r="C320" s="1" t="s">
        <v>298</v>
      </c>
      <c r="E320" s="1" t="s">
        <v>299</v>
      </c>
    </row>
    <row r="321" spans="2:5" ht="14.55" hidden="1" customHeight="1" x14ac:dyDescent="0.3">
      <c r="B321" s="1" t="s">
        <v>300</v>
      </c>
      <c r="E321" s="1" t="s">
        <v>294</v>
      </c>
    </row>
    <row r="322" spans="2:5" ht="14.55" hidden="1" customHeight="1" x14ac:dyDescent="0.3">
      <c r="E322" s="1" t="s">
        <v>301</v>
      </c>
    </row>
    <row r="323" spans="2:5" ht="14.55" hidden="1" customHeight="1" x14ac:dyDescent="0.3">
      <c r="B323" s="1" t="s">
        <v>267</v>
      </c>
    </row>
    <row r="324" spans="2:5" ht="14.55" hidden="1" customHeight="1" x14ac:dyDescent="0.3">
      <c r="B324" s="1" t="s">
        <v>302</v>
      </c>
      <c r="E324" s="1" t="s">
        <v>303</v>
      </c>
    </row>
    <row r="325" spans="2:5" ht="14.55" hidden="1" customHeight="1" x14ac:dyDescent="0.3">
      <c r="B325" s="1" t="s">
        <v>304</v>
      </c>
      <c r="E325" s="1" t="s">
        <v>305</v>
      </c>
    </row>
    <row r="326" spans="2:5" ht="14.55" hidden="1" customHeight="1" x14ac:dyDescent="0.3">
      <c r="B326" s="1" t="s">
        <v>306</v>
      </c>
      <c r="E326" s="1" t="s">
        <v>307</v>
      </c>
    </row>
    <row r="327" spans="2:5" ht="14.55" hidden="1" customHeight="1" x14ac:dyDescent="0.3">
      <c r="E327" s="1" t="s">
        <v>308</v>
      </c>
    </row>
    <row r="328" spans="2:5" ht="14.55" hidden="1" customHeight="1" x14ac:dyDescent="0.3"/>
    <row r="329" spans="2:5" ht="14.55" hidden="1" customHeight="1" x14ac:dyDescent="0.3">
      <c r="E329" s="1" t="s">
        <v>309</v>
      </c>
    </row>
    <row r="330" spans="2:5" ht="14.55" hidden="1" customHeight="1" x14ac:dyDescent="0.3"/>
    <row r="331" spans="2:5" ht="14.55" hidden="1" customHeight="1" x14ac:dyDescent="0.3">
      <c r="E331" s="1" t="s">
        <v>310</v>
      </c>
    </row>
    <row r="332" spans="2:5" ht="14.55" hidden="1" customHeight="1" x14ac:dyDescent="0.3">
      <c r="E332" s="1" t="s">
        <v>294</v>
      </c>
    </row>
    <row r="333" spans="2:5" ht="14.55" hidden="1" customHeight="1" x14ac:dyDescent="0.3">
      <c r="E333" s="1" t="s">
        <v>301</v>
      </c>
    </row>
    <row r="334" spans="2:5" ht="14.55" hidden="1" customHeight="1" x14ac:dyDescent="0.3">
      <c r="E334" s="1" t="s">
        <v>311</v>
      </c>
    </row>
    <row r="335" spans="2:5" x14ac:dyDescent="0.3"/>
  </sheetData>
  <sheetProtection algorithmName="SHA-512" hashValue="UE//VGYJD3PkjXI2ZYBfffcuikPIWDiZ7KMhV6yu8wJTpFdcDjjrAjEyWaaxgUn4p2tIq3ggRoBpV4KsfmVmig==" saltValue="fHdo/8Z8hhJYalUEmQYTNg==" spinCount="100000" sheet="1" formatColumns="0" formatRows="0" insertHyperlinks="0"/>
  <protectedRanges>
    <protectedRange sqref="D36:E265" name="Range1"/>
  </protectedRanges>
  <mergeCells count="1">
    <mergeCell ref="A5:E5"/>
  </mergeCells>
  <conditionalFormatting sqref="D36:D45 D47:D53 D55:D57 D59:D65 D67:D75 D77:D89 D91:D99 D101:D106 D108:D126 D128:D144 D146:D169 D171:D175 D177:D181 D183:D190 D192:D197 D199:D211">
    <cfRule type="expression" dxfId="13" priority="21">
      <formula>(AND(C36="Mandatory",D36="No"))</formula>
    </cfRule>
    <cfRule type="containsBlanks" dxfId="12" priority="25">
      <formula>LEN(TRIM(D36))=0</formula>
    </cfRule>
  </conditionalFormatting>
  <conditionalFormatting sqref="D213:D226">
    <cfRule type="expression" dxfId="11" priority="5">
      <formula>(AND(C213="Mandatory",D213="No"))</formula>
    </cfRule>
    <cfRule type="containsBlanks" dxfId="10" priority="6">
      <formula>LEN(TRIM(D213))=0</formula>
    </cfRule>
  </conditionalFormatting>
  <conditionalFormatting sqref="D228:D240 D242:D255">
    <cfRule type="expression" dxfId="9" priority="3">
      <formula>(AND(C228="Mandatory",D228="No"))</formula>
    </cfRule>
    <cfRule type="containsBlanks" dxfId="8" priority="4">
      <formula>LEN(TRIM(D228))=0</formula>
    </cfRule>
  </conditionalFormatting>
  <conditionalFormatting sqref="D257:D265">
    <cfRule type="expression" dxfId="7" priority="1">
      <formula>(AND(C257="Mandatory",D257="No"))</formula>
    </cfRule>
    <cfRule type="containsBlanks" dxfId="6" priority="2">
      <formula>LEN(TRIM(D257))=0</formula>
    </cfRule>
  </conditionalFormatting>
  <conditionalFormatting sqref="E1:E4 E6:E1048576">
    <cfRule type="expression" dxfId="5" priority="7">
      <formula>"&lt;Leave as blank as no remarks are required&gt;"</formula>
    </cfRule>
  </conditionalFormatting>
  <hyperlinks>
    <hyperlink ref="B13" location="'Solution Category Requirements'!A35" display="Human Resources Management System (HRMS)" xr:uid="{28CC950D-1EC3-4975-BF1F-B01276F15315}"/>
    <hyperlink ref="B14" location="'Solution Category Requirements'!A46" display="Human Resource E-scheduling System" xr:uid="{4DBDDF32-9D42-463D-8BCF-FFB733565E46}"/>
    <hyperlink ref="B15" location="'Solution Category Requirements'!A54" display="Human Resource Shared Services (HRSS) Needs Analysis + HR Administrative Support &amp; Payroll Processing via a HRMS" xr:uid="{C4166350-C8B5-4C48-ADA5-F36B0C536161}"/>
    <hyperlink ref="B16" location="'Solution Category Requirements'!A58" display="Employee Rewards and Recognition" xr:uid="{E2C89F99-B7D9-4E00-990C-5E4AF22F6234}"/>
    <hyperlink ref="B17" location="'Solution Category Requirements'!A66" display="Applicant Tracking &amp; Sourcing System" xr:uid="{0483A33F-8B81-4786-B4FD-A284CE5106CB}"/>
    <hyperlink ref="B18" location="'Solution Category Requirements'!A76" display="Customer Relationship Management (CRM)" xr:uid="{1B3A07FD-5A2F-447B-8448-A1D0AE5E98D4}"/>
    <hyperlink ref="B19" location="'Solution Category Requirements'!A90" display="E-loyalty &amp; Marketing Automation" xr:uid="{C237CDB3-A7A0-4253-83A6-124F1698A087}"/>
    <hyperlink ref="B20" location="'Solution Category Requirements'!A100" display="E-Commerce - Online Shop (B2C)" xr:uid="{E6333E9A-6A12-4C28-B773-7514D4E0A7AF}"/>
    <hyperlink ref="B21" location="'Solution Category Requirements'!A107" display="Inventory Management and Sales Management System" xr:uid="{D575FCEE-7ABD-4E11-9CAC-762D42291019}"/>
    <hyperlink ref="B22" location="'Solution Category Requirements'!A127" display="Accounting Management and Sales Management System" xr:uid="{44B29B98-6574-4BCB-9A89-DC6DF11D1F52}"/>
    <hyperlink ref="B23" location="'Solution Category Requirements'!A145" display="Accounting Management, Inventory Management and Sales Management System" xr:uid="{EBAB5ED4-0041-4BD5-B6CC-7430B0E12F24}"/>
    <hyperlink ref="B24" location="'Solution Category Requirements'!A170" display="Fleet Management System" xr:uid="{19A55811-4F16-4393-AD9E-53D446F47985}"/>
    <hyperlink ref="B25" location="'Solution Category Requirements'!A176" display="Fleet Safety Management System" xr:uid="{F85DB255-18B0-471A-9D14-CFA41AC85943}"/>
    <hyperlink ref="B26" location="'Solution Category Requirements'!A182" display="Digital Marketing Packages" xr:uid="{AB96D066-866A-4E3E-B54D-D81CDC5929C7}"/>
    <hyperlink ref="B27" location="'Solution Category Requirements'!A191" display="Document Management and Mobile Access System" xr:uid="{99B5171E-E733-43BF-A426-B0101F04A498}"/>
    <hyperlink ref="B28" location="'Solution Category Requirements'!A198" display="Multichannel E-commerce Software (MES)" xr:uid="{60AAECD9-8B1C-47F8-B3BD-C0E94ADB55EB}"/>
    <hyperlink ref="A1" r:id="rId1" xr:uid="{0FF87E3E-A343-461F-BC2B-14D661C17F65}"/>
    <hyperlink ref="G35" location="'Solution Category Requirements'!A3" display="Return to the top" xr:uid="{547E7CE4-E8CD-46F8-9B0C-FAF63DD24057}"/>
    <hyperlink ref="B29" location="'Solution Category Requirements'!A212" display="Chatbots for Customer Engagement" xr:uid="{553F7AE1-8C0F-4E54-A0A9-4E2D446F1526}"/>
    <hyperlink ref="B31" location="'Solution Category Requirements'!A241" display="Carbon Management Solution" xr:uid="{D883C717-D61F-49F8-837E-FEA0A0302176}"/>
    <hyperlink ref="B30" location="'Solution Category Requirements'!A227" display="Marketing and Sales Content Generation" xr:uid="{D7FD092F-5B28-4493-A464-EF8C66AD564B}"/>
    <hyperlink ref="G36:G265" location="'Solution Category Requirements'!A3" display="Return to the top" xr:uid="{D1DA0AA6-982C-48D1-8A55-A017F5A4DC2F}"/>
    <hyperlink ref="B32" location="'Solution Category Requirements'!A256" display="Field Service Management" xr:uid="{4F107FEE-E5ED-42C3-B580-54A881359E23}"/>
  </hyperlinks>
  <pageMargins left="0.7" right="0.7" top="0.75" bottom="0.75" header="0.3" footer="0.3"/>
  <drawing r:id="rId2"/>
  <legacyDrawing r:id="rId3"/>
  <oleObjects>
    <mc:AlternateContent xmlns:mc="http://schemas.openxmlformats.org/markup-compatibility/2006">
      <mc:Choice Requires="x14">
        <oleObject progId="Worksheet" dvAspect="DVASPECT_ICON" shapeId="7209" r:id="rId4">
          <objectPr defaultSize="0" autoPict="0" r:id="rId5">
            <anchor moveWithCells="1">
              <from>
                <xdr:col>4</xdr:col>
                <xdr:colOff>3718560</xdr:colOff>
                <xdr:row>181</xdr:row>
                <xdr:rowOff>60960</xdr:rowOff>
              </from>
              <to>
                <xdr:col>4</xdr:col>
                <xdr:colOff>4495800</xdr:colOff>
                <xdr:row>181</xdr:row>
                <xdr:rowOff>723900</xdr:rowOff>
              </to>
            </anchor>
          </objectPr>
        </oleObject>
      </mc:Choice>
      <mc:Fallback>
        <oleObject progId="Worksheet" dvAspect="DVASPECT_ICON" shapeId="7209" r:id="rId4"/>
      </mc:Fallback>
    </mc:AlternateContent>
    <mc:AlternateContent xmlns:mc="http://schemas.openxmlformats.org/markup-compatibility/2006">
      <mc:Choice Requires="x14">
        <oleObject progId="Worksheet" dvAspect="DVASPECT_ICON" shapeId="7210" r:id="rId6">
          <objectPr defaultSize="0" r:id="rId7">
            <anchor moveWithCells="1">
              <from>
                <xdr:col>4</xdr:col>
                <xdr:colOff>3268980</xdr:colOff>
                <xdr:row>126</xdr:row>
                <xdr:rowOff>22860</xdr:rowOff>
              </from>
              <to>
                <xdr:col>4</xdr:col>
                <xdr:colOff>4183380</xdr:colOff>
                <xdr:row>126</xdr:row>
                <xdr:rowOff>708660</xdr:rowOff>
              </to>
            </anchor>
          </objectPr>
        </oleObject>
      </mc:Choice>
      <mc:Fallback>
        <oleObject progId="Worksheet" dvAspect="DVASPECT_ICON" shapeId="7210" r:id="rId6"/>
      </mc:Fallback>
    </mc:AlternateContent>
    <mc:AlternateContent xmlns:mc="http://schemas.openxmlformats.org/markup-compatibility/2006">
      <mc:Choice Requires="x14">
        <oleObject progId="Worksheet" dvAspect="DVASPECT_ICON" shapeId="7212" r:id="rId8">
          <objectPr defaultSize="0" r:id="rId9">
            <anchor moveWithCells="1">
              <from>
                <xdr:col>4</xdr:col>
                <xdr:colOff>3345180</xdr:colOff>
                <xdr:row>144</xdr:row>
                <xdr:rowOff>190500</xdr:rowOff>
              </from>
              <to>
                <xdr:col>4</xdr:col>
                <xdr:colOff>4259580</xdr:colOff>
                <xdr:row>144</xdr:row>
                <xdr:rowOff>876300</xdr:rowOff>
              </to>
            </anchor>
          </objectPr>
        </oleObject>
      </mc:Choice>
      <mc:Fallback>
        <oleObject progId="Worksheet" dvAspect="DVASPECT_ICON" shapeId="7212" r:id="rId8"/>
      </mc:Fallback>
    </mc:AlternateContent>
    <mc:AlternateContent xmlns:mc="http://schemas.openxmlformats.org/markup-compatibility/2006">
      <mc:Choice Requires="x14">
        <oleObject progId="Worksheet" dvAspect="DVASPECT_ICON" shapeId="7214" r:id="rId10">
          <objectPr defaultSize="0" r:id="rId11">
            <anchor moveWithCells="1">
              <from>
                <xdr:col>4</xdr:col>
                <xdr:colOff>3459480</xdr:colOff>
                <xdr:row>106</xdr:row>
                <xdr:rowOff>22860</xdr:rowOff>
              </from>
              <to>
                <xdr:col>4</xdr:col>
                <xdr:colOff>4373880</xdr:colOff>
                <xdr:row>106</xdr:row>
                <xdr:rowOff>708660</xdr:rowOff>
              </to>
            </anchor>
          </objectPr>
        </oleObject>
      </mc:Choice>
      <mc:Fallback>
        <oleObject progId="Worksheet" dvAspect="DVASPECT_ICON" shapeId="7214" r:id="rId10"/>
      </mc:Fallback>
    </mc:AlternateContent>
    <mc:AlternateContent xmlns:mc="http://schemas.openxmlformats.org/markup-compatibility/2006">
      <mc:Choice Requires="x14">
        <oleObject progId="Worksheet" dvAspect="DVASPECT_ICON" shapeId="7222" r:id="rId12">
          <objectPr defaultSize="0" r:id="rId13">
            <anchor moveWithCells="1">
              <from>
                <xdr:col>4</xdr:col>
                <xdr:colOff>320040</xdr:colOff>
                <xdr:row>98</xdr:row>
                <xdr:rowOff>289560</xdr:rowOff>
              </from>
              <to>
                <xdr:col>4</xdr:col>
                <xdr:colOff>1234440</xdr:colOff>
                <xdr:row>100</xdr:row>
                <xdr:rowOff>22860</xdr:rowOff>
              </to>
            </anchor>
          </objectPr>
        </oleObject>
      </mc:Choice>
      <mc:Fallback>
        <oleObject progId="Worksheet" dvAspect="DVASPECT_ICON" shapeId="7222" r:id="rId12"/>
      </mc:Fallback>
    </mc:AlternateContent>
    <mc:AlternateContent xmlns:mc="http://schemas.openxmlformats.org/markup-compatibility/2006">
      <mc:Choice Requires="x14">
        <oleObject progId="Acrobat Document" dvAspect="DVASPECT_ICON" shapeId="7223" r:id="rId14">
          <objectPr defaultSize="0" autoPict="0" r:id="rId15">
            <anchor moveWithCells="1">
              <from>
                <xdr:col>4</xdr:col>
                <xdr:colOff>2270760</xdr:colOff>
                <xdr:row>98</xdr:row>
                <xdr:rowOff>304800</xdr:rowOff>
              </from>
              <to>
                <xdr:col>4</xdr:col>
                <xdr:colOff>3185160</xdr:colOff>
                <xdr:row>100</xdr:row>
                <xdr:rowOff>22860</xdr:rowOff>
              </to>
            </anchor>
          </objectPr>
        </oleObject>
      </mc:Choice>
      <mc:Fallback>
        <oleObject progId="Acrobat Document" dvAspect="DVASPECT_ICON" shapeId="7223" r:id="rId14"/>
      </mc:Fallback>
    </mc:AlternateContent>
  </oleObjects>
  <extLst>
    <ext xmlns:x14="http://schemas.microsoft.com/office/spreadsheetml/2009/9/main" uri="{CCE6A557-97BC-4b89-ADB6-D9C93CAAB3DF}">
      <x14:dataValidations xmlns:xm="http://schemas.microsoft.com/office/excel/2006/main" count="1">
        <x14:dataValidation type="list" showInputMessage="1" showErrorMessage="1" xr:uid="{0B0E000F-D026-4CF8-9AEC-68DDB3E1A32D}">
          <x14:formula1>
            <xm:f>Dropdown!$A$2:$A$3</xm:f>
          </x14:formula1>
          <xm:sqref>D177:D181 D146:D169 D47:D53 D192:D197 D55:D57 D67:D75 D77:D89 D91:D99 D108:D126 D36:D45 D128:D144 D59:D65 D183:D190 D171:D175 D101:D106 D213:D226 D199:D211 D228:D240 D242:D255 D257:D265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42B0-284D-4E7F-ADAF-46AE7D369DEE}">
  <sheetPr codeName="Sheet5">
    <tabColor rgb="FFDCC5ED"/>
  </sheetPr>
  <dimension ref="A1:E19"/>
  <sheetViews>
    <sheetView zoomScaleNormal="100" workbookViewId="0">
      <selection activeCell="A5" sqref="A5:B5"/>
    </sheetView>
  </sheetViews>
  <sheetFormatPr defaultColWidth="0" defaultRowHeight="14.4" zeroHeight="1" x14ac:dyDescent="0.3"/>
  <cols>
    <col min="1" max="1" width="23.21875" style="1" customWidth="1"/>
    <col min="2" max="2" width="179.5546875" style="1" customWidth="1"/>
    <col min="3" max="3" width="43.21875" style="1" customWidth="1"/>
    <col min="4" max="5" width="9.21875" style="1" customWidth="1"/>
    <col min="6" max="16384" width="9.21875" style="1" hidden="1"/>
  </cols>
  <sheetData>
    <row r="1" spans="1:5" x14ac:dyDescent="0.3">
      <c r="A1" s="102" t="s">
        <v>0</v>
      </c>
      <c r="B1" s="87"/>
      <c r="C1" s="100" t="str">
        <f>Instructions!$C$1</f>
        <v>Version: 25-2.0</v>
      </c>
      <c r="D1" s="87"/>
      <c r="E1" s="87"/>
    </row>
    <row r="2" spans="1:5" x14ac:dyDescent="0.3">
      <c r="A2" s="87"/>
      <c r="B2" s="87"/>
      <c r="C2" s="101">
        <f>Instructions!$C$2</f>
        <v>45778</v>
      </c>
      <c r="D2" s="87"/>
      <c r="E2" s="87"/>
    </row>
    <row r="3" spans="1:5" ht="32.1" customHeight="1" x14ac:dyDescent="0.3">
      <c r="A3" s="128" t="s">
        <v>312</v>
      </c>
      <c r="B3" s="128"/>
      <c r="C3" s="32"/>
      <c r="D3" s="6"/>
      <c r="E3" s="87"/>
    </row>
    <row r="4" spans="1:5" x14ac:dyDescent="0.3">
      <c r="A4" s="103"/>
      <c r="B4" s="103"/>
      <c r="C4" s="87"/>
      <c r="D4" s="87"/>
      <c r="E4" s="87"/>
    </row>
    <row r="5" spans="1:5" ht="142.5" customHeight="1" x14ac:dyDescent="0.3">
      <c r="A5" s="130" t="s">
        <v>408</v>
      </c>
      <c r="B5" s="129"/>
      <c r="C5" s="87"/>
      <c r="D5" s="87"/>
      <c r="E5" s="87"/>
    </row>
    <row r="6" spans="1:5" x14ac:dyDescent="0.3">
      <c r="A6" s="87"/>
      <c r="B6" s="87"/>
      <c r="C6" s="87"/>
      <c r="D6" s="87"/>
      <c r="E6" s="87"/>
    </row>
    <row r="7" spans="1:5" x14ac:dyDescent="0.3">
      <c r="A7" s="87"/>
      <c r="B7" s="87"/>
      <c r="C7" s="87"/>
      <c r="D7" s="87"/>
      <c r="E7" s="87"/>
    </row>
    <row r="8" spans="1:5" x14ac:dyDescent="0.3">
      <c r="A8" s="104"/>
      <c r="B8" s="105"/>
      <c r="C8" s="87"/>
      <c r="D8" s="87"/>
      <c r="E8" s="87"/>
    </row>
    <row r="9" spans="1:5" x14ac:dyDescent="0.3">
      <c r="A9" s="106" t="s">
        <v>7</v>
      </c>
      <c r="B9" s="105"/>
      <c r="C9" s="87"/>
      <c r="D9" s="87"/>
      <c r="E9" s="87"/>
    </row>
    <row r="10" spans="1:5" ht="173.25" customHeight="1" x14ac:dyDescent="0.3">
      <c r="A10" s="104"/>
      <c r="B10" s="105"/>
      <c r="C10" s="87"/>
      <c r="D10" s="87"/>
      <c r="E10" s="87"/>
    </row>
    <row r="11" spans="1:5" x14ac:dyDescent="0.3">
      <c r="A11" s="104"/>
      <c r="B11" s="105"/>
      <c r="C11" s="87"/>
      <c r="D11" s="87"/>
      <c r="E11" s="87"/>
    </row>
    <row r="12" spans="1:5" x14ac:dyDescent="0.3">
      <c r="A12" s="106" t="s">
        <v>313</v>
      </c>
      <c r="B12" s="105"/>
      <c r="C12" s="87"/>
      <c r="D12" s="87"/>
      <c r="E12" s="87"/>
    </row>
    <row r="13" spans="1:5" ht="49.5" customHeight="1" x14ac:dyDescent="0.3">
      <c r="A13" s="107" t="s">
        <v>314</v>
      </c>
      <c r="B13" s="108" t="s">
        <v>315</v>
      </c>
      <c r="C13" s="87"/>
      <c r="D13" s="87"/>
      <c r="E13" s="87"/>
    </row>
    <row r="14" spans="1:5" ht="38.25" customHeight="1" x14ac:dyDescent="0.3">
      <c r="A14" s="109" t="s">
        <v>316</v>
      </c>
      <c r="B14" s="80" t="str">
        <f>'Survey link'!D6</f>
        <v>This cell will automatically generate a link once you have filled up your company name and proposed solution name in General Assessment worksheet.</v>
      </c>
      <c r="C14" s="4" t="s">
        <v>317</v>
      </c>
      <c r="D14" s="87"/>
      <c r="E14" s="87"/>
    </row>
    <row r="15" spans="1:5" ht="33.75" customHeight="1" x14ac:dyDescent="0.3">
      <c r="A15" s="87"/>
      <c r="B15" s="105"/>
      <c r="C15" s="87"/>
      <c r="D15" s="87"/>
      <c r="E15" s="87"/>
    </row>
    <row r="16" spans="1:5" ht="32.25" customHeight="1" x14ac:dyDescent="0.3">
      <c r="A16" s="110" t="s">
        <v>318</v>
      </c>
      <c r="B16" s="112" t="s">
        <v>319</v>
      </c>
      <c r="C16" s="87"/>
      <c r="D16" s="87"/>
      <c r="E16" s="87"/>
    </row>
    <row r="17" spans="1:5" x14ac:dyDescent="0.3">
      <c r="A17" s="87"/>
      <c r="B17" s="73" t="s">
        <v>320</v>
      </c>
      <c r="C17" s="87"/>
      <c r="D17" s="87"/>
      <c r="E17" s="87"/>
    </row>
    <row r="18" spans="1:5" ht="31.5" customHeight="1" x14ac:dyDescent="0.3">
      <c r="A18" s="111"/>
      <c r="B18" s="74">
        <v>0</v>
      </c>
      <c r="C18" s="87"/>
      <c r="D18" s="87"/>
      <c r="E18" s="87"/>
    </row>
    <row r="19" spans="1:5" x14ac:dyDescent="0.3">
      <c r="A19" s="87"/>
      <c r="C19" s="87"/>
      <c r="D19" s="87"/>
      <c r="E19" s="87"/>
    </row>
  </sheetData>
  <sheetProtection algorithmName="SHA-512" hashValue="Cf1nH6i2gta93gNXHrDaoLM2VIq0DPQ3cB8Fs/JxPThN6uGwgEwnB1pfTxNKwKPf3FPYY/xihgyDdeg7O5e2oA==" saltValue="8HFSGjnFQttj4A6dKQ/S7w==" spinCount="100000" sheet="1" formatColumns="0" formatRows="0"/>
  <protectedRanges>
    <protectedRange sqref="B18" name="Surveys"/>
  </protectedRanges>
  <mergeCells count="2">
    <mergeCell ref="A3:B3"/>
    <mergeCell ref="A5:B5"/>
  </mergeCells>
  <conditionalFormatting sqref="B18">
    <cfRule type="cellIs" dxfId="4" priority="1" operator="between">
      <formula>1</formula>
      <formula>4</formula>
    </cfRule>
    <cfRule type="cellIs" dxfId="3" priority="2" operator="equal">
      <formula>5</formula>
    </cfRule>
  </conditionalFormatting>
  <dataValidations count="1">
    <dataValidation type="list" allowBlank="1" showInputMessage="1" showErrorMessage="1" sqref="B18" xr:uid="{A5B88860-D63B-4D71-9464-1317B7D9AB89}">
      <formula1>"1,2,3,4,5"</formula1>
    </dataValidation>
  </dataValidations>
  <hyperlinks>
    <hyperlink ref="A1" r:id="rId1" xr:uid="{F85654E6-2625-45DE-85E3-F559A1B06C7E}"/>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DFC-3D4D-4544-B8E4-69C66FBC530B}">
  <sheetPr codeName="Sheet8">
    <tabColor rgb="FF7030A0"/>
  </sheetPr>
  <dimension ref="A1:K17"/>
  <sheetViews>
    <sheetView showGridLines="0" zoomScaleNormal="100" workbookViewId="0">
      <selection activeCell="A3" sqref="A3:C3"/>
    </sheetView>
  </sheetViews>
  <sheetFormatPr defaultColWidth="0" defaultRowHeight="14.4" zeroHeight="1" x14ac:dyDescent="0.3"/>
  <cols>
    <col min="1" max="1" width="84.77734375" customWidth="1"/>
    <col min="2" max="2" width="72.77734375" customWidth="1"/>
    <col min="3" max="3" width="55" customWidth="1"/>
    <col min="4" max="4" width="3" customWidth="1"/>
    <col min="5" max="11" width="0" hidden="1" customWidth="1"/>
    <col min="12" max="16384" width="9.21875" hidden="1"/>
  </cols>
  <sheetData>
    <row r="1" spans="1:3" x14ac:dyDescent="0.3">
      <c r="A1" s="52" t="s">
        <v>0</v>
      </c>
      <c r="C1" s="5" t="str">
        <f>Instructions!C1</f>
        <v>Version: 25-2.0</v>
      </c>
    </row>
    <row r="2" spans="1:3" x14ac:dyDescent="0.3">
      <c r="C2" s="51">
        <f>Instructions!C2</f>
        <v>45778</v>
      </c>
    </row>
    <row r="3" spans="1:3" s="7" customFormat="1" ht="32.1" customHeight="1" x14ac:dyDescent="0.3">
      <c r="A3" s="128" t="s">
        <v>321</v>
      </c>
      <c r="B3" s="128"/>
      <c r="C3" s="128"/>
    </row>
    <row r="4" spans="1:3" x14ac:dyDescent="0.3"/>
    <row r="5" spans="1:3" ht="21.6" thickBot="1" x14ac:dyDescent="0.45">
      <c r="A5" s="70" t="s">
        <v>322</v>
      </c>
    </row>
    <row r="6" spans="1:3" s="27" customFormat="1" ht="15.6" x14ac:dyDescent="0.3">
      <c r="A6" s="65" t="s">
        <v>323</v>
      </c>
      <c r="B6" s="69" t="s">
        <v>324</v>
      </c>
      <c r="C6" s="68" t="s">
        <v>325</v>
      </c>
    </row>
    <row r="7" spans="1:3" ht="142.19999999999999" customHeight="1" thickBot="1" x14ac:dyDescent="0.35">
      <c r="A7" s="62"/>
      <c r="B7" s="63"/>
      <c r="C7" s="64" t="str">
        <f>IF(AND('Data for graphs'!N2=100%,'Data for graphs'!E25=0),"Proceed","Do not submit")</f>
        <v>Do not submit</v>
      </c>
    </row>
    <row r="8" spans="1:3" ht="15" thickBot="1" x14ac:dyDescent="0.35"/>
    <row r="9" spans="1:3" s="27" customFormat="1" x14ac:dyDescent="0.3">
      <c r="A9" s="67" t="s">
        <v>6</v>
      </c>
      <c r="B9" s="69" t="s">
        <v>324</v>
      </c>
      <c r="C9" s="68"/>
    </row>
    <row r="10" spans="1:3" ht="142.19999999999999" customHeight="1" thickBot="1" x14ac:dyDescent="0.35">
      <c r="A10" s="62"/>
      <c r="B10" s="63"/>
      <c r="C10" s="66" t="str">
        <f>HYPERLINK("#'General Assessment'!A1", "Return to General Assessment")</f>
        <v>Return to General Assessment</v>
      </c>
    </row>
    <row r="11" spans="1:3" ht="15" thickBot="1" x14ac:dyDescent="0.35"/>
    <row r="12" spans="1:3" s="27" customFormat="1" x14ac:dyDescent="0.3">
      <c r="A12" s="67" t="s">
        <v>326</v>
      </c>
      <c r="B12" s="69" t="s">
        <v>324</v>
      </c>
      <c r="C12" s="68"/>
    </row>
    <row r="13" spans="1:3" ht="142.19999999999999" customHeight="1" thickBot="1" x14ac:dyDescent="0.35">
      <c r="A13" s="62"/>
      <c r="B13" s="63"/>
      <c r="C13" s="66" t="str">
        <f>HYPERLINK("#'Solution Category Requirements'!A1", "Return to Solution Category Requirements")</f>
        <v>Return to Solution Category Requirements</v>
      </c>
    </row>
    <row r="14" spans="1:3" ht="15" thickBot="1" x14ac:dyDescent="0.35"/>
    <row r="15" spans="1:3" s="27" customFormat="1" x14ac:dyDescent="0.3">
      <c r="A15" s="67" t="s">
        <v>312</v>
      </c>
      <c r="B15" s="69" t="s">
        <v>324</v>
      </c>
      <c r="C15" s="68"/>
    </row>
    <row r="16" spans="1:3" ht="142.19999999999999" customHeight="1" thickBot="1" x14ac:dyDescent="0.35">
      <c r="A16" s="62"/>
      <c r="B16" s="63"/>
      <c r="C16" s="66" t="str">
        <f>HYPERLINK("#'Satisfaction Survey'!A4", "Return to Satisfaction Survey")</f>
        <v>Return to Satisfaction Survey</v>
      </c>
    </row>
    <row r="17" x14ac:dyDescent="0.3"/>
  </sheetData>
  <sheetProtection formatColumns="0" formatRows="0"/>
  <mergeCells count="1">
    <mergeCell ref="A3:C3"/>
  </mergeCells>
  <conditionalFormatting sqref="C7">
    <cfRule type="containsText" dxfId="2" priority="1" operator="containsText" text="Proceed">
      <formula>NOT(ISERROR(SEARCH("Proceed",C7)))</formula>
    </cfRule>
    <cfRule type="containsText" dxfId="1" priority="2" operator="containsText" text="Do not submit">
      <formula>NOT(ISERROR(SEARCH("Do not submit",C7)))</formula>
    </cfRule>
  </conditionalFormatting>
  <hyperlinks>
    <hyperlink ref="A1" r:id="rId1" xr:uid="{D5A941B9-6FA0-4348-981E-0336398BCD1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EB50-C564-469D-848B-EA07434B6D49}">
  <sheetPr codeName="Sheet6"/>
  <dimension ref="A1:AB29"/>
  <sheetViews>
    <sheetView topLeftCell="A10" workbookViewId="0">
      <selection activeCell="A3" sqref="A3:C3"/>
    </sheetView>
  </sheetViews>
  <sheetFormatPr defaultRowHeight="14.4" x14ac:dyDescent="0.3"/>
  <cols>
    <col min="2" max="2" width="45.77734375" bestFit="1" customWidth="1"/>
    <col min="3" max="3" width="13.21875" bestFit="1" customWidth="1"/>
    <col min="22" max="22" width="8.77734375" style="117"/>
  </cols>
  <sheetData>
    <row r="1" spans="1:28" x14ac:dyDescent="0.3">
      <c r="A1" t="s">
        <v>327</v>
      </c>
      <c r="E1" t="s">
        <v>328</v>
      </c>
      <c r="H1" t="s">
        <v>329</v>
      </c>
      <c r="M1" t="s">
        <v>323</v>
      </c>
    </row>
    <row r="2" spans="1:28" x14ac:dyDescent="0.3">
      <c r="A2" t="s">
        <v>330</v>
      </c>
      <c r="B2" s="14">
        <f>COUNTIF('General Assessment'!D12:D21,"Yes")/B6+COUNTIF('General Assessment'!D12:D21,"No")/B6</f>
        <v>0</v>
      </c>
      <c r="E2" t="s">
        <v>331</v>
      </c>
      <c r="F2" s="15">
        <f>B13</f>
        <v>0</v>
      </c>
      <c r="H2" t="s">
        <v>331</v>
      </c>
      <c r="I2" s="14">
        <f>J2/5</f>
        <v>0</v>
      </c>
      <c r="J2">
        <f>'Satisfaction Survey'!B18</f>
        <v>0</v>
      </c>
      <c r="M2" t="s">
        <v>331</v>
      </c>
      <c r="N2" s="14">
        <f>SUM(B2,F2,I2)/3</f>
        <v>0</v>
      </c>
    </row>
    <row r="3" spans="1:28" x14ac:dyDescent="0.3">
      <c r="A3" t="s">
        <v>332</v>
      </c>
      <c r="B3" s="15">
        <f>100%-B2</f>
        <v>1</v>
      </c>
      <c r="E3" t="s">
        <v>332</v>
      </c>
      <c r="F3" s="15">
        <f t="shared" ref="F3:F5" si="0">B14</f>
        <v>1</v>
      </c>
      <c r="H3" t="s">
        <v>333</v>
      </c>
      <c r="I3" s="14">
        <f>1-I2</f>
        <v>1</v>
      </c>
      <c r="J3">
        <f>5-J2</f>
        <v>5</v>
      </c>
      <c r="M3" t="s">
        <v>332</v>
      </c>
      <c r="N3" s="14">
        <f>SUM(B3,F3,I3)/3</f>
        <v>1</v>
      </c>
    </row>
    <row r="4" spans="1:28" x14ac:dyDescent="0.3">
      <c r="A4" t="s">
        <v>334</v>
      </c>
      <c r="B4" s="14">
        <f>COUNTIF('General Assessment'!D15:D21,"Yes")/B6</f>
        <v>0</v>
      </c>
      <c r="E4" t="s">
        <v>334</v>
      </c>
      <c r="F4" s="15">
        <f t="shared" si="0"/>
        <v>0</v>
      </c>
      <c r="H4" t="s">
        <v>334</v>
      </c>
    </row>
    <row r="5" spans="1:28" x14ac:dyDescent="0.3">
      <c r="A5" t="s">
        <v>335</v>
      </c>
      <c r="B5" s="14">
        <f>COUNTIF('General Assessment'!D15:D21,"No")/B6</f>
        <v>0</v>
      </c>
      <c r="E5" t="s">
        <v>335</v>
      </c>
      <c r="F5" s="15">
        <f t="shared" si="0"/>
        <v>0</v>
      </c>
      <c r="H5" t="s">
        <v>335</v>
      </c>
    </row>
    <row r="6" spans="1:28" x14ac:dyDescent="0.3">
      <c r="A6" t="s">
        <v>336</v>
      </c>
      <c r="B6">
        <f>COUNTIF('General Assessment'!A12:A26, "&lt;&gt;")</f>
        <v>10</v>
      </c>
    </row>
    <row r="7" spans="1:28" x14ac:dyDescent="0.3">
      <c r="S7" t="s">
        <v>337</v>
      </c>
    </row>
    <row r="9" spans="1:28" x14ac:dyDescent="0.3">
      <c r="A9" t="s">
        <v>338</v>
      </c>
    </row>
    <row r="11" spans="1:28" x14ac:dyDescent="0.3">
      <c r="A11" t="s">
        <v>328</v>
      </c>
      <c r="V11" s="118" t="s">
        <v>339</v>
      </c>
    </row>
    <row r="12" spans="1:28" x14ac:dyDescent="0.3">
      <c r="B12" t="s">
        <v>328</v>
      </c>
      <c r="C12" s="84">
        <v>1</v>
      </c>
      <c r="D12" s="84">
        <v>2</v>
      </c>
      <c r="E12" s="84">
        <v>3</v>
      </c>
      <c r="F12" s="84">
        <v>4</v>
      </c>
      <c r="G12" s="84">
        <v>5</v>
      </c>
      <c r="H12" s="84">
        <v>6</v>
      </c>
      <c r="I12" s="84">
        <v>7</v>
      </c>
      <c r="J12" s="84">
        <v>8</v>
      </c>
      <c r="K12" s="84">
        <v>9</v>
      </c>
      <c r="L12" s="84">
        <v>10</v>
      </c>
      <c r="M12" s="84">
        <v>11</v>
      </c>
      <c r="N12" s="84">
        <v>12</v>
      </c>
      <c r="O12" s="84">
        <v>13</v>
      </c>
      <c r="P12" s="84">
        <v>14</v>
      </c>
      <c r="Q12" s="84">
        <v>15</v>
      </c>
      <c r="R12" s="84">
        <v>16</v>
      </c>
      <c r="S12" s="84">
        <v>17</v>
      </c>
      <c r="T12" s="84">
        <v>18</v>
      </c>
      <c r="U12" s="84">
        <v>19</v>
      </c>
      <c r="V12" s="84">
        <v>20</v>
      </c>
      <c r="W12" s="84">
        <v>21</v>
      </c>
      <c r="X12" s="84">
        <v>22</v>
      </c>
      <c r="Y12" s="84"/>
      <c r="Z12" s="84"/>
      <c r="AA12" s="84"/>
      <c r="AB12" s="84"/>
    </row>
    <row r="13" spans="1:28" x14ac:dyDescent="0.3">
      <c r="A13" t="s">
        <v>331</v>
      </c>
      <c r="B13" s="14" cm="1">
        <f t="array" ref="B13">IFERROR(INDEX(C13:AB13, MATCH(TRUE, C13:AB13&gt;0, 0)), 0)</f>
        <v>0</v>
      </c>
      <c r="C13" s="71">
        <f>SUM(C15:C16)</f>
        <v>0</v>
      </c>
      <c r="D13" s="71">
        <f t="shared" ref="D13:R13" si="1">SUM(D15:D16)</f>
        <v>0</v>
      </c>
      <c r="E13" s="71">
        <f t="shared" si="1"/>
        <v>0</v>
      </c>
      <c r="F13" s="71">
        <f t="shared" si="1"/>
        <v>0</v>
      </c>
      <c r="G13" s="71">
        <f t="shared" si="1"/>
        <v>0</v>
      </c>
      <c r="H13" s="71">
        <f t="shared" si="1"/>
        <v>0</v>
      </c>
      <c r="I13" s="71">
        <f t="shared" si="1"/>
        <v>0</v>
      </c>
      <c r="J13" s="71">
        <f t="shared" si="1"/>
        <v>0</v>
      </c>
      <c r="K13" s="71">
        <f t="shared" si="1"/>
        <v>0</v>
      </c>
      <c r="L13" s="71">
        <f t="shared" si="1"/>
        <v>0</v>
      </c>
      <c r="M13" s="71">
        <f t="shared" si="1"/>
        <v>0</v>
      </c>
      <c r="N13" s="71">
        <f t="shared" si="1"/>
        <v>0</v>
      </c>
      <c r="O13" s="71">
        <f t="shared" si="1"/>
        <v>0</v>
      </c>
      <c r="P13" s="71">
        <f t="shared" si="1"/>
        <v>0</v>
      </c>
      <c r="Q13" s="71">
        <f t="shared" si="1"/>
        <v>0</v>
      </c>
      <c r="R13" s="71">
        <f t="shared" si="1"/>
        <v>0</v>
      </c>
      <c r="S13" s="71">
        <f t="shared" ref="S13:T13" si="2">SUM(S15:S16)</f>
        <v>0</v>
      </c>
      <c r="T13" s="71">
        <f t="shared" si="2"/>
        <v>0</v>
      </c>
      <c r="U13" s="71">
        <f t="shared" ref="U13:V13" si="3">SUM(U15:U16)</f>
        <v>0</v>
      </c>
      <c r="V13" s="71">
        <f t="shared" si="3"/>
        <v>0</v>
      </c>
      <c r="W13" s="71"/>
      <c r="X13" s="71"/>
      <c r="Y13" s="71"/>
      <c r="Z13" s="71"/>
      <c r="AA13" s="71"/>
      <c r="AB13" s="71"/>
    </row>
    <row r="14" spans="1:28" x14ac:dyDescent="0.3">
      <c r="A14" t="s">
        <v>332</v>
      </c>
      <c r="B14" s="15">
        <f>100%-B13</f>
        <v>1</v>
      </c>
      <c r="C14" s="15">
        <f>100%-C13</f>
        <v>1</v>
      </c>
      <c r="D14" s="15">
        <f t="shared" ref="D14:R14" si="4">100%-D13</f>
        <v>1</v>
      </c>
      <c r="E14" s="15">
        <f t="shared" si="4"/>
        <v>1</v>
      </c>
      <c r="F14" s="15">
        <f t="shared" si="4"/>
        <v>1</v>
      </c>
      <c r="G14" s="15">
        <f t="shared" si="4"/>
        <v>1</v>
      </c>
      <c r="H14" s="15">
        <f t="shared" si="4"/>
        <v>1</v>
      </c>
      <c r="I14" s="15">
        <f t="shared" si="4"/>
        <v>1</v>
      </c>
      <c r="J14" s="15">
        <f t="shared" si="4"/>
        <v>1</v>
      </c>
      <c r="K14" s="15">
        <f t="shared" si="4"/>
        <v>1</v>
      </c>
      <c r="L14" s="15">
        <f t="shared" si="4"/>
        <v>1</v>
      </c>
      <c r="M14" s="15">
        <f t="shared" si="4"/>
        <v>1</v>
      </c>
      <c r="N14" s="15">
        <f t="shared" si="4"/>
        <v>1</v>
      </c>
      <c r="O14" s="15">
        <f t="shared" si="4"/>
        <v>1</v>
      </c>
      <c r="P14" s="15">
        <f t="shared" si="4"/>
        <v>1</v>
      </c>
      <c r="Q14" s="15">
        <f t="shared" si="4"/>
        <v>1</v>
      </c>
      <c r="R14" s="15">
        <f t="shared" si="4"/>
        <v>1</v>
      </c>
      <c r="S14" s="15">
        <f t="shared" ref="S14:T14" si="5">100%-S13</f>
        <v>1</v>
      </c>
      <c r="T14" s="15">
        <f t="shared" si="5"/>
        <v>1</v>
      </c>
      <c r="U14" s="15">
        <f t="shared" ref="U14:V14" si="6">100%-U13</f>
        <v>1</v>
      </c>
      <c r="V14" s="15">
        <f t="shared" si="6"/>
        <v>1</v>
      </c>
      <c r="W14" s="15"/>
      <c r="X14" s="15"/>
      <c r="Y14" s="15"/>
      <c r="Z14" s="15"/>
      <c r="AA14" s="15"/>
      <c r="AB14" s="15"/>
    </row>
    <row r="15" spans="1:28" x14ac:dyDescent="0.3">
      <c r="A15" t="s">
        <v>334</v>
      </c>
      <c r="B15" s="14">
        <f>HLOOKUP(B13,C13:AB16,3)</f>
        <v>0</v>
      </c>
      <c r="C15" s="14">
        <f>COUNTIFS('Solution Category Requirements'!$A$23:$A$432,"&gt;"&amp;C12,'Solution Category Requirements'!$A$23:$A$432,"&lt;"&amp;D12,'Solution Category Requirements'!$D$23:$D$432,"Yes")/C17</f>
        <v>0</v>
      </c>
      <c r="D15" s="14">
        <f>COUNTIFS('Solution Category Requirements'!$A$23:$A$432,"&gt;"&amp;D12,'Solution Category Requirements'!$A$23:$A$432,"&lt;"&amp;E12,'Solution Category Requirements'!$D$23:$D$432,"Yes")/D17</f>
        <v>0</v>
      </c>
      <c r="E15" s="14">
        <f>COUNTIFS('Solution Category Requirements'!$A$23:$A$432,"&gt;"&amp;E12,'Solution Category Requirements'!$A$23:$A$432,"&lt;"&amp;F12,'Solution Category Requirements'!$D$23:$D$432,"Yes")/E17</f>
        <v>0</v>
      </c>
      <c r="F15" s="14">
        <f>COUNTIFS('Solution Category Requirements'!$A$23:$A$432,"&gt;"&amp;F12,'Solution Category Requirements'!$A$23:$A$432,"&lt;"&amp;G12,'Solution Category Requirements'!$D$23:$D$432,"Yes")/F17</f>
        <v>0</v>
      </c>
      <c r="G15" s="14">
        <f>COUNTIFS('Solution Category Requirements'!$A$23:$A$432,"&gt;"&amp;G12,'Solution Category Requirements'!$A$23:$A$432,"&lt;"&amp;H12,'Solution Category Requirements'!$D$23:$D$432,"Yes")/G17</f>
        <v>0</v>
      </c>
      <c r="H15" s="14">
        <f>COUNTIFS('Solution Category Requirements'!$A$23:$A$432,"&gt;"&amp;H12,'Solution Category Requirements'!$A$23:$A$432,"&lt;"&amp;I12,'Solution Category Requirements'!$D$23:$D$432,"Yes")/H17</f>
        <v>0</v>
      </c>
      <c r="I15" s="14">
        <f>COUNTIFS('Solution Category Requirements'!$A$23:$A$432,"&gt;"&amp;I12,'Solution Category Requirements'!$A$23:$A$432,"&lt;"&amp;J12,'Solution Category Requirements'!$D$23:$D$432,"Yes")/I17</f>
        <v>0</v>
      </c>
      <c r="J15" s="14">
        <f>COUNTIFS('Solution Category Requirements'!$A$23:$A$432,"&gt;"&amp;J12,'Solution Category Requirements'!$A$23:$A$432,"&lt;"&amp;K12,'Solution Category Requirements'!$D$23:$D$432,"Yes")/J17</f>
        <v>0</v>
      </c>
      <c r="K15" s="14">
        <f>COUNTIFS('Solution Category Requirements'!$A$23:$A$432,"&gt;"&amp;K12,'Solution Category Requirements'!$A$23:$A$432,"&lt;"&amp;L12,'Solution Category Requirements'!$D$23:$D$432,"Yes")/K17</f>
        <v>0</v>
      </c>
      <c r="L15" s="14">
        <f>COUNTIFS('Solution Category Requirements'!$A$23:$A$432,"&gt;"&amp;L12,'Solution Category Requirements'!$A$23:$A$432,"&lt;"&amp;M12,'Solution Category Requirements'!$D$23:$D$432,"Yes")/L17</f>
        <v>0</v>
      </c>
      <c r="M15" s="14">
        <f>COUNTIFS('Solution Category Requirements'!$A$23:$A$432,"&gt;"&amp;M12,'Solution Category Requirements'!$A$23:$A$432,"&lt;"&amp;N12,'Solution Category Requirements'!$D$23:$D$432,"Yes")/M17</f>
        <v>0</v>
      </c>
      <c r="N15" s="14">
        <f>COUNTIFS('Solution Category Requirements'!$A$23:$A$432,"&gt;"&amp;N12,'Solution Category Requirements'!$A$23:$A$432,"&lt;"&amp;O12,'Solution Category Requirements'!$D$23:$D$432,"Yes")/N17</f>
        <v>0</v>
      </c>
      <c r="O15" s="14">
        <f>COUNTIFS('Solution Category Requirements'!$A$23:$A$432,"&gt;"&amp;O12,'Solution Category Requirements'!$A$23:$A$432,"&lt;"&amp;P12,'Solution Category Requirements'!$D$23:$D$432,"Yes")/O17</f>
        <v>0</v>
      </c>
      <c r="P15" s="14">
        <f>COUNTIFS('Solution Category Requirements'!$A$23:$A$432,"&gt;"&amp;P12,'Solution Category Requirements'!$A$23:$A$432,"&lt;"&amp;Q12,'Solution Category Requirements'!$D$23:$D$432,"Yes")/P17</f>
        <v>0</v>
      </c>
      <c r="Q15" s="14">
        <f>COUNTIFS('Solution Category Requirements'!$A$23:$A$432,"&gt;"&amp;Q12,'Solution Category Requirements'!$A$23:$A$432,"&lt;"&amp;R12,'Solution Category Requirements'!$D$23:$D$432,"Yes")/Q17</f>
        <v>0</v>
      </c>
      <c r="R15" s="14">
        <f>COUNTIFS('Solution Category Requirements'!$A$23:$A$432,"&gt;"&amp;R12,'Solution Category Requirements'!$A$23:$A$432,"&lt;"&amp;S12,'Solution Category Requirements'!$D$23:$D$432,"Yes")/R17</f>
        <v>0</v>
      </c>
      <c r="S15" s="14">
        <f>COUNTIFS('Solution Category Requirements'!$A$23:$A$432,"&gt;"&amp;S12,'Solution Category Requirements'!$A$23:$A$432,"&lt;"&amp;T12,'Solution Category Requirements'!$D$23:$D$432,"Yes")/S17</f>
        <v>0</v>
      </c>
      <c r="T15" s="14">
        <f>COUNTIFS('Solution Category Requirements'!$A$23:$A$432,"&gt;"&amp;T12,'Solution Category Requirements'!$A$23:$A$432,"&lt;"&amp;U12,'Solution Category Requirements'!$D$23:$D$432,"Yes")/T17</f>
        <v>0</v>
      </c>
      <c r="U15" s="14">
        <f>COUNTIFS('Solution Category Requirements'!$A$23:$A$432,"&gt;"&amp;U12,'Solution Category Requirements'!$A$23:$A$432,"&lt;"&amp;V12,'Solution Category Requirements'!$D$23:$D$432,"Yes")/U17</f>
        <v>0</v>
      </c>
      <c r="V15" s="14">
        <f>COUNTIFS('Solution Category Requirements'!$A$23:$A$432,"&gt;"&amp;V12,'Solution Category Requirements'!$A$23:$A$432,"&lt;"&amp;W12,'Solution Category Requirements'!$D$23:$D$432,"Yes")/V17</f>
        <v>0</v>
      </c>
      <c r="W15" s="14"/>
      <c r="X15" s="14"/>
      <c r="Y15" s="14"/>
      <c r="Z15" s="14"/>
      <c r="AA15" s="14"/>
      <c r="AB15" s="14"/>
    </row>
    <row r="16" spans="1:28" x14ac:dyDescent="0.3">
      <c r="A16" t="s">
        <v>335</v>
      </c>
      <c r="B16" s="14">
        <f>HLOOKUP(B13,C13:AB16,4)</f>
        <v>0</v>
      </c>
      <c r="C16" s="14">
        <f>COUNTIFS('Solution Category Requirements'!$A$23:$A$432,"&gt;"&amp;C12,'Solution Category Requirements'!$A$23:$A$432,"&lt;"&amp;D12,'Solution Category Requirements'!$D$23:$D$432,"No")/C17</f>
        <v>0</v>
      </c>
      <c r="D16" s="14">
        <f>COUNTIFS('Solution Category Requirements'!$A$23:$A$432,"&gt;"&amp;D12,'Solution Category Requirements'!$A$23:$A$432,"&lt;"&amp;E12,'Solution Category Requirements'!$D$23:$D$432,"No")/D17</f>
        <v>0</v>
      </c>
      <c r="E16" s="14">
        <f>COUNTIFS('Solution Category Requirements'!$A$23:$A$432,"&gt;"&amp;E12,'Solution Category Requirements'!$A$23:$A$432,"&lt;"&amp;F12,'Solution Category Requirements'!$D$23:$D$432,"No")/E17</f>
        <v>0</v>
      </c>
      <c r="F16" s="14">
        <f>COUNTIFS('Solution Category Requirements'!$A$23:$A$432,"&gt;"&amp;F12,'Solution Category Requirements'!$A$23:$A$432,"&lt;"&amp;G12,'Solution Category Requirements'!$D$23:$D$432,"No")/F17</f>
        <v>0</v>
      </c>
      <c r="G16" s="14">
        <f>COUNTIFS('Solution Category Requirements'!$A$23:$A$432,"&gt;"&amp;G12,'Solution Category Requirements'!$A$23:$A$432,"&lt;"&amp;H12,'Solution Category Requirements'!$D$23:$D$432,"No")/G17</f>
        <v>0</v>
      </c>
      <c r="H16" s="14">
        <f>COUNTIFS('Solution Category Requirements'!$A$23:$A$432,"&gt;"&amp;H12,'Solution Category Requirements'!$A$23:$A$432,"&lt;"&amp;I12,'Solution Category Requirements'!$D$23:$D$432,"No")/H17</f>
        <v>0</v>
      </c>
      <c r="I16" s="14">
        <f>COUNTIFS('Solution Category Requirements'!$A$23:$A$432,"&gt;"&amp;I12,'Solution Category Requirements'!$A$23:$A$432,"&lt;"&amp;J12,'Solution Category Requirements'!$D$23:$D$432,"No")/I17</f>
        <v>0</v>
      </c>
      <c r="J16" s="14">
        <f>COUNTIFS('Solution Category Requirements'!$A$23:$A$432,"&gt;"&amp;J12,'Solution Category Requirements'!$A$23:$A$432,"&lt;"&amp;K12,'Solution Category Requirements'!$D$23:$D$432,"No")/J17</f>
        <v>0</v>
      </c>
      <c r="K16" s="14">
        <f>COUNTIFS('Solution Category Requirements'!$A$23:$A$432,"&gt;"&amp;K12,'Solution Category Requirements'!$A$23:$A$432,"&lt;"&amp;L12,'Solution Category Requirements'!$D$23:$D$432,"No")/K17</f>
        <v>0</v>
      </c>
      <c r="L16" s="14">
        <f>COUNTIFS('Solution Category Requirements'!$A$23:$A$432,"&gt;"&amp;L12,'Solution Category Requirements'!$A$23:$A$432,"&lt;"&amp;M12,'Solution Category Requirements'!$D$23:$D$432,"No")/L17</f>
        <v>0</v>
      </c>
      <c r="M16" s="14">
        <f>COUNTIFS('Solution Category Requirements'!$A$23:$A$432,"&gt;"&amp;M12,'Solution Category Requirements'!$A$23:$A$432,"&lt;"&amp;N12,'Solution Category Requirements'!$D$23:$D$432,"No")/M17</f>
        <v>0</v>
      </c>
      <c r="N16" s="14">
        <f>COUNTIFS('Solution Category Requirements'!$A$23:$A$432,"&gt;"&amp;N12,'Solution Category Requirements'!$A$23:$A$432,"&lt;"&amp;O12,'Solution Category Requirements'!$D$23:$D$432,"No")/N17</f>
        <v>0</v>
      </c>
      <c r="O16" s="14">
        <f>COUNTIFS('Solution Category Requirements'!$A$23:$A$432,"&gt;"&amp;O12,'Solution Category Requirements'!$A$23:$A$432,"&lt;"&amp;P12,'Solution Category Requirements'!$D$23:$D$432,"No")/O17</f>
        <v>0</v>
      </c>
      <c r="P16" s="14">
        <f>COUNTIFS('Solution Category Requirements'!$A$23:$A$432,"&gt;"&amp;P12,'Solution Category Requirements'!$A$23:$A$432,"&lt;"&amp;Q12,'Solution Category Requirements'!$D$23:$D$432,"No")/P17</f>
        <v>0</v>
      </c>
      <c r="Q16" s="14">
        <f>COUNTIFS('Solution Category Requirements'!$A$23:$A$432,"&gt;"&amp;Q12,'Solution Category Requirements'!$A$23:$A$432,"&lt;"&amp;R12,'Solution Category Requirements'!$D$23:$D$432,"No")/Q17</f>
        <v>0</v>
      </c>
      <c r="R16" s="14">
        <f>COUNTIFS('Solution Category Requirements'!$A$23:$A$432,"&gt;"&amp;R12,'Solution Category Requirements'!$A$23:$A$432,"&lt;"&amp;S12,'Solution Category Requirements'!$D$23:$D$432,"No")/R17</f>
        <v>0</v>
      </c>
      <c r="S16" s="14">
        <f>COUNTIFS('Solution Category Requirements'!$A$23:$A$432,"&gt;"&amp;S12,'Solution Category Requirements'!$A$23:$A$432,"&lt;"&amp;T12,'Solution Category Requirements'!$D$23:$D$432,"No")/S17</f>
        <v>0</v>
      </c>
      <c r="T16" s="14">
        <f>COUNTIFS('Solution Category Requirements'!$A$23:$A$432,"&gt;"&amp;T12,'Solution Category Requirements'!$A$23:$A$432,"&lt;"&amp;U12,'Solution Category Requirements'!$D$23:$D$432,"No")/T17</f>
        <v>0</v>
      </c>
      <c r="U16" s="14">
        <f>COUNTIFS('Solution Category Requirements'!$A$23:$A$432,"&gt;"&amp;U12,'Solution Category Requirements'!$A$23:$A$432,"&lt;"&amp;V12,'Solution Category Requirements'!$D$23:$D$432,"No")/U17</f>
        <v>0</v>
      </c>
      <c r="V16" s="14">
        <f>COUNTIFS('Solution Category Requirements'!$A$23:$A$432,"&gt;"&amp;V12,'Solution Category Requirements'!$A$23:$A$432,"&lt;"&amp;W12,'Solution Category Requirements'!$D$23:$D$432,"No")/V17</f>
        <v>0</v>
      </c>
      <c r="W16" s="14"/>
      <c r="X16" s="14"/>
      <c r="Y16" s="14"/>
      <c r="Z16" s="14"/>
      <c r="AA16" s="14"/>
      <c r="AB16" s="14"/>
    </row>
    <row r="17" spans="1:28" x14ac:dyDescent="0.3">
      <c r="A17" t="s">
        <v>340</v>
      </c>
      <c r="B17" s="14"/>
      <c r="C17" s="72">
        <f>COUNTIFS('Solution Category Requirements'!$A$35:$A$560,"&gt;"&amp;C12,'Solution Category Requirements'!$A$35:$A$560,"&lt;"&amp;D12)</f>
        <v>10</v>
      </c>
      <c r="D17" s="72">
        <f>COUNTIFS('Solution Category Requirements'!$A$35:$A$560,"&gt;"&amp;D12,'Solution Category Requirements'!$A$35:$A$560,"&lt;"&amp;E12)</f>
        <v>7</v>
      </c>
      <c r="E17" s="72">
        <f>COUNTIFS('Solution Category Requirements'!$A$35:$A$560,"&gt;"&amp;E12,'Solution Category Requirements'!$A$35:$A$560,"&lt;"&amp;F12)</f>
        <v>3</v>
      </c>
      <c r="F17" s="72">
        <f>COUNTIFS('Solution Category Requirements'!$A$35:$A$560,"&gt;"&amp;F12,'Solution Category Requirements'!$A$35:$A$560,"&lt;"&amp;G12)</f>
        <v>7</v>
      </c>
      <c r="G17" s="72">
        <f>COUNTIFS('Solution Category Requirements'!$A$35:$A$560,"&gt;"&amp;G12,'Solution Category Requirements'!$A$35:$A$560,"&lt;"&amp;H12)</f>
        <v>9</v>
      </c>
      <c r="H17" s="72">
        <f>COUNTIFS('Solution Category Requirements'!$A$35:$A$560,"&gt;"&amp;H12,'Solution Category Requirements'!$A$35:$A$560,"&lt;"&amp;I12)</f>
        <v>13</v>
      </c>
      <c r="I17" s="72">
        <f>COUNTIFS('Solution Category Requirements'!$A$35:$A$560,"&gt;"&amp;I12,'Solution Category Requirements'!$A$35:$A$560,"&lt;"&amp;J12)</f>
        <v>9</v>
      </c>
      <c r="J17" s="72">
        <f>COUNTIFS('Solution Category Requirements'!$A$35:$A$560,"&gt;"&amp;J12,'Solution Category Requirements'!$A$35:$A$560,"&lt;"&amp;K12)</f>
        <v>6</v>
      </c>
      <c r="K17" s="72">
        <f>COUNTIFS('Solution Category Requirements'!$A$35:$A$560,"&gt;"&amp;K12,'Solution Category Requirements'!$A$35:$A$560,"&lt;"&amp;L12)</f>
        <v>19</v>
      </c>
      <c r="L17" s="72">
        <f>COUNTIFS('Solution Category Requirements'!$A$35:$A$560,"&gt;"&amp;L12,'Solution Category Requirements'!$A$35:$A$560,"&lt;"&amp;M12)</f>
        <v>17</v>
      </c>
      <c r="M17" s="72">
        <f>COUNTIFS('Solution Category Requirements'!$A$35:$A$560,"&gt;"&amp;M12,'Solution Category Requirements'!$A$35:$A$560,"&lt;"&amp;N12)</f>
        <v>24</v>
      </c>
      <c r="N17" s="72">
        <f>COUNTIFS('Solution Category Requirements'!$A$35:$A$560,"&gt;"&amp;N12,'Solution Category Requirements'!$A$35:$A$560,"&lt;"&amp;O12)</f>
        <v>5</v>
      </c>
      <c r="O17" s="72">
        <f>COUNTIFS('Solution Category Requirements'!$A$35:$A$560,"&gt;"&amp;O12,'Solution Category Requirements'!$A$35:$A$560,"&lt;"&amp;P12)</f>
        <v>5</v>
      </c>
      <c r="P17" s="72">
        <f>COUNTIFS('Solution Category Requirements'!$A$35:$A$560,"&gt;"&amp;P12,'Solution Category Requirements'!$A$35:$A$560,"&lt;"&amp;Q12)</f>
        <v>8</v>
      </c>
      <c r="Q17" s="72">
        <f>COUNTIFS('Solution Category Requirements'!$A$35:$A$560,"&gt;"&amp;Q12,'Solution Category Requirements'!$A$35:$A$560,"&lt;"&amp;R12)</f>
        <v>6</v>
      </c>
      <c r="R17" s="72">
        <f>COUNTIFS('Solution Category Requirements'!$A$35:$A$560,"&gt;"&amp;R12,'Solution Category Requirements'!$A$35:$A$560,"&lt;"&amp;S12)</f>
        <v>13</v>
      </c>
      <c r="S17" s="72">
        <f>COUNTIFS('Solution Category Requirements'!$A$35:$A$560,"&gt;"&amp;S12,'Solution Category Requirements'!$A$35:$A$560,"&lt;"&amp;T12)</f>
        <v>14</v>
      </c>
      <c r="T17" s="72">
        <f>COUNTIFS('Solution Category Requirements'!$A$35:$A$560,"&gt;"&amp;T12,'Solution Category Requirements'!$A$35:$A$560,"&lt;"&amp;U12)</f>
        <v>13</v>
      </c>
      <c r="U17" s="72">
        <f>COUNTIFS('Solution Category Requirements'!$A$35:$A$560,"&gt;"&amp;U12,'Solution Category Requirements'!$A$35:$A$560,"&lt;"&amp;V12)</f>
        <v>14</v>
      </c>
      <c r="V17" s="72">
        <f>COUNTIFS('Solution Category Requirements'!$A$35:$A$560,"&gt;"&amp;V12,'Solution Category Requirements'!$A$35:$A$560,"&lt;"&amp;W12)</f>
        <v>9</v>
      </c>
      <c r="W17" s="72"/>
      <c r="X17" s="72"/>
      <c r="Y17" s="72"/>
      <c r="Z17" s="72"/>
      <c r="AA17" s="72"/>
      <c r="AB17" s="72"/>
    </row>
    <row r="18" spans="1:28" x14ac:dyDescent="0.3">
      <c r="V18"/>
    </row>
    <row r="19" spans="1:28" x14ac:dyDescent="0.3">
      <c r="A19" t="s">
        <v>341</v>
      </c>
      <c r="C19" s="88">
        <f>MATCH(D12,'Solution Category Requirements'!$A$20:$A$560,0)-MATCH(C12,'Solution Category Requirements'!$A$20:$A$560,0)-1</f>
        <v>10</v>
      </c>
      <c r="D19" s="88">
        <f>MATCH(E12,'Solution Category Requirements'!$A$19:$A$560,0)-MATCH(D12,'Solution Category Requirements'!$A$19:$A$560,0)-1</f>
        <v>7</v>
      </c>
      <c r="E19" s="88">
        <f>MATCH(F12,'Solution Category Requirements'!$A$21:$A$560,0)-MATCH(E12,'Solution Category Requirements'!$A$21:$A$560,0)-1</f>
        <v>3</v>
      </c>
      <c r="F19" s="88">
        <f>MATCH(G12,'Solution Category Requirements'!$A$22:$A$560,0)-MATCH(F12,'Solution Category Requirements'!$A$22:$A$560,0)-1</f>
        <v>7</v>
      </c>
      <c r="G19" s="88">
        <f>MATCH(H12,'Solution Category Requirements'!$A$23:$A$560,0)-MATCH(G12,'Solution Category Requirements'!$A$23:$A$560,0)-1</f>
        <v>9</v>
      </c>
      <c r="H19" s="88">
        <f>MATCH(I12,'Solution Category Requirements'!$A$24:$A$560,0)-MATCH(H12,'Solution Category Requirements'!$A$24:$A$560,0)-1</f>
        <v>13</v>
      </c>
      <c r="I19" s="88">
        <f>MATCH(J12,'Solution Category Requirements'!$A$25:$A$560,0)-MATCH(I12,'Solution Category Requirements'!$A$25:$A$560,0)-1</f>
        <v>9</v>
      </c>
      <c r="J19" s="88">
        <f>MATCH(K12,'Solution Category Requirements'!$A$26:$A$560,0)-MATCH(J12,'Solution Category Requirements'!$A$26:$A$560,0)-1</f>
        <v>6</v>
      </c>
      <c r="K19" s="88">
        <f>MATCH(L12,'Solution Category Requirements'!$A$27:$A$560,0)-MATCH(K12,'Solution Category Requirements'!$A$27:$A$560,0)-1</f>
        <v>19</v>
      </c>
      <c r="L19" s="88">
        <f>MATCH(M12,'Solution Category Requirements'!$A$28:$A$560,0)-MATCH(L12,'Solution Category Requirements'!$A$28:$A$560,0)-1</f>
        <v>17</v>
      </c>
      <c r="M19" s="88">
        <f>MATCH(N12,'Solution Category Requirements'!$A$33:$A$560,0)-MATCH(M12,'Solution Category Requirements'!$A$33:$A$560,0)-1</f>
        <v>24</v>
      </c>
      <c r="N19" s="88">
        <f>MATCH(O12,'Solution Category Requirements'!$A$34:$A$560,0)-MATCH(N12,'Solution Category Requirements'!$A$34:$A$560,0)-1</f>
        <v>5</v>
      </c>
      <c r="O19" s="88">
        <f>MATCH(P12,'Solution Category Requirements'!$A$35:$A$560,0)-MATCH(O12,'Solution Category Requirements'!$A$35:$A$560,0)-1</f>
        <v>5</v>
      </c>
      <c r="P19" s="88">
        <f>MATCH(Q12,'Solution Category Requirements'!$A$36:$A$560,0)-MATCH(P12,'Solution Category Requirements'!$A$36:$A$560,0)-1</f>
        <v>8</v>
      </c>
      <c r="Q19" s="88">
        <f>MATCH(R12,'Solution Category Requirements'!$A$37:$A$560,0)-MATCH(Q12,'Solution Category Requirements'!$A$37:$A$560,0)-1</f>
        <v>6</v>
      </c>
      <c r="R19" s="88">
        <f>MATCH(S12,'Solution Category Requirements'!$A$38:$A$560,0)-MATCH(R12,'Solution Category Requirements'!$A$38:$A$560,0)-1</f>
        <v>13</v>
      </c>
      <c r="S19" s="88">
        <f>MATCH(T12,'Solution Category Requirements'!$A$38:$A$560,0)-MATCH(S12,'Solution Category Requirements'!$A$38:$A$560,0)-1</f>
        <v>14</v>
      </c>
      <c r="T19" s="88">
        <f>MATCH(U12,'Solution Category Requirements'!$A$36:$A$560,0)-MATCH(T12,'Solution Category Requirements'!$A$36:$A$560,0)-1</f>
        <v>13</v>
      </c>
      <c r="U19" s="88">
        <f>MATCH(V12,'Solution Category Requirements'!$A$37:$A$560,0)-MATCH(U12,'Solution Category Requirements'!$A$37:$A$560,0)-1</f>
        <v>14</v>
      </c>
      <c r="V19" s="88">
        <f>MATCH(W12,'Solution Category Requirements'!$A$38:$A$560,0)-MATCH(V12,'Solution Category Requirements'!$A$38:$A$560,0)-1</f>
        <v>9</v>
      </c>
      <c r="W19" s="88" t="e">
        <f>MATCH(X12,'Solution Category Requirements'!$A$38:$A$560,0)-MATCH(W12,'Solution Category Requirements'!$A$38:$A$560,0)-1</f>
        <v>#N/A</v>
      </c>
      <c r="X19" s="88" t="e">
        <f>MATCH(Y12,'Solution Category Requirements'!$A$36:$A$560,0)-MATCH(X12,'Solution Category Requirements'!$A$36:$A$560,0)-1</f>
        <v>#N/A</v>
      </c>
      <c r="Y19" s="88"/>
      <c r="Z19" s="88"/>
      <c r="AA19" s="88"/>
      <c r="AB19" s="88"/>
    </row>
    <row r="21" spans="1:28" x14ac:dyDescent="0.3">
      <c r="A21" t="s">
        <v>342</v>
      </c>
      <c r="V21" s="119" t="s">
        <v>343</v>
      </c>
    </row>
    <row r="22" spans="1:28" x14ac:dyDescent="0.3">
      <c r="B22" t="s">
        <v>6</v>
      </c>
      <c r="C22" t="s">
        <v>344</v>
      </c>
      <c r="D22" t="s">
        <v>345</v>
      </c>
      <c r="E22" t="s">
        <v>346</v>
      </c>
      <c r="V22" s="119" t="s">
        <v>347</v>
      </c>
    </row>
    <row r="23" spans="1:28" x14ac:dyDescent="0.3">
      <c r="A23" t="s">
        <v>348</v>
      </c>
      <c r="B23">
        <f>'General Assessment'!A7</f>
        <v>0</v>
      </c>
      <c r="C23">
        <f>'Solution Category Requirements'!A9</f>
        <v>0</v>
      </c>
    </row>
    <row r="24" spans="1:28" x14ac:dyDescent="0.3">
      <c r="A24" t="s">
        <v>349</v>
      </c>
      <c r="B24">
        <f>'General Assessment'!A8</f>
        <v>0</v>
      </c>
      <c r="C24">
        <f>'Solution Category Requirements'!A10</f>
        <v>0</v>
      </c>
      <c r="D24">
        <f>J3</f>
        <v>5</v>
      </c>
    </row>
    <row r="25" spans="1:28" x14ac:dyDescent="0.3">
      <c r="A25" t="s">
        <v>346</v>
      </c>
      <c r="B25">
        <f>SUM(B23:B24)</f>
        <v>0</v>
      </c>
      <c r="C25">
        <f>SUM(C23:C24)</f>
        <v>0</v>
      </c>
      <c r="D25">
        <f>SUM(D23:D24)</f>
        <v>5</v>
      </c>
      <c r="E25">
        <f>SUM(B25:D25)</f>
        <v>5</v>
      </c>
    </row>
    <row r="29" spans="1:28" x14ac:dyDescent="0.3">
      <c r="A29" s="31" t="str">
        <f>IF(AND(N2=100%,E25=0),"Proceed","Do not submit")</f>
        <v>Do not submit</v>
      </c>
    </row>
  </sheetData>
  <conditionalFormatting sqref="C19:AB19">
    <cfRule type="expression" dxfId="0" priority="1">
      <formula>"&lt;&gt;C17"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9245-DDEE-43A9-9244-E4CF78BC15F7}">
  <sheetPr codeName="Sheet7">
    <tabColor rgb="FFDCC5ED"/>
  </sheetPr>
  <dimension ref="A1:D6"/>
  <sheetViews>
    <sheetView workbookViewId="0">
      <selection activeCell="A3" sqref="A3:C3"/>
    </sheetView>
  </sheetViews>
  <sheetFormatPr defaultRowHeight="14.4" x14ac:dyDescent="0.3"/>
  <cols>
    <col min="1" max="1" width="55.44140625" bestFit="1" customWidth="1"/>
    <col min="2" max="2" width="36.77734375" customWidth="1"/>
    <col min="3" max="3" width="33" customWidth="1"/>
  </cols>
  <sheetData>
    <row r="1" spans="1:4" x14ac:dyDescent="0.3">
      <c r="A1" s="53" t="s">
        <v>350</v>
      </c>
    </row>
    <row r="3" spans="1:4" x14ac:dyDescent="0.3">
      <c r="A3" t="s">
        <v>351</v>
      </c>
      <c r="B3" t="s">
        <v>352</v>
      </c>
      <c r="C3" t="s">
        <v>353</v>
      </c>
    </row>
    <row r="4" spans="1:4" x14ac:dyDescent="0.3">
      <c r="A4" t="s">
        <v>354</v>
      </c>
      <c r="B4" t="s">
        <v>355</v>
      </c>
      <c r="C4" t="s">
        <v>356</v>
      </c>
      <c r="D4" t="s">
        <v>357</v>
      </c>
    </row>
    <row r="5" spans="1:4" x14ac:dyDescent="0.3">
      <c r="A5" t="s">
        <v>358</v>
      </c>
      <c r="B5" t="s">
        <v>359</v>
      </c>
      <c r="C5" t="s">
        <v>360</v>
      </c>
    </row>
    <row r="6" spans="1:4" x14ac:dyDescent="0.3">
      <c r="A6" t="str">
        <f>SUBSTITUTE(TRIM('General Assessment'!E12), " ", "%20")</f>
        <v>&lt;Enter%20your%20company%20UEN&gt;</v>
      </c>
      <c r="B6" t="str">
        <f>SUBSTITUTE(TRIM('General Assessment'!E13), " ", "%20")</f>
        <v>&lt;Enter%20your%20company%20name&gt;</v>
      </c>
      <c r="C6" t="str">
        <f>SUBSTITUTE(TRIM('General Assessment'!E14), " ", "%20")</f>
        <v>&lt;Enter%20solution%20name&gt;</v>
      </c>
      <c r="D6" t="str">
        <f>IF(OR('General Assessment'!E12="&lt;Enter your company UEN&gt; ",'General Assessment'!E13="&lt;Enter your company name&gt; ", 'General Assessment'!E14="&lt;Enter solution name&gt;"),"This cell will automatically generate a link once you have filled up your company name and proposed solution name in General Assessment worksheet.", CONCATENATE($A$1,A$5,A6,B$5,B6,C$5,C6))</f>
        <v>This cell will automatically generate a link once you have filled up your company name and proposed solution name in General Assessment worksheet.</v>
      </c>
    </row>
  </sheetData>
  <hyperlinks>
    <hyperlink ref="A1" r:id="rId1" xr:uid="{D1F16822-7D3F-446D-ACF6-5070E0349216}"/>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A718-4096-43A7-9BB9-3541453D1345}">
  <sheetPr codeName="Sheet3"/>
  <dimension ref="A1:A3"/>
  <sheetViews>
    <sheetView workbookViewId="0">
      <selection activeCell="A3" sqref="A3:C3"/>
    </sheetView>
  </sheetViews>
  <sheetFormatPr defaultColWidth="9.21875" defaultRowHeight="14.4" x14ac:dyDescent="0.3"/>
  <cols>
    <col min="1" max="1" width="14.77734375" style="1" customWidth="1"/>
    <col min="2" max="16384" width="9.21875" style="1"/>
  </cols>
  <sheetData>
    <row r="1" spans="1:1" x14ac:dyDescent="0.3">
      <c r="A1" s="1" t="s">
        <v>361</v>
      </c>
    </row>
    <row r="2" spans="1:1" x14ac:dyDescent="0.3">
      <c r="A2" s="1" t="s">
        <v>334</v>
      </c>
    </row>
    <row r="3" spans="1:1" x14ac:dyDescent="0.3">
      <c r="A3" s="1" t="s">
        <v>335</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51477A3375A814A86676B666E2436BD" ma:contentTypeVersion="2" ma:contentTypeDescription="Create a new document." ma:contentTypeScope="" ma:versionID="c2332939157c74b9f72d65518c6b9262">
  <xsd:schema xmlns:xsd="http://www.w3.org/2001/XMLSchema" xmlns:xs="http://www.w3.org/2001/XMLSchema" xmlns:p="http://schemas.microsoft.com/office/2006/metadata/properties" xmlns:ns2="388bccd0-021a-467f-a5da-ec7dfa5bc485" targetNamespace="http://schemas.microsoft.com/office/2006/metadata/properties" ma:root="true" ma:fieldsID="7d578c73d911004a5155297ea7e692e8" ns2:_="">
    <xsd:import namespace="388bccd0-021a-467f-a5da-ec7dfa5bc48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bccd0-021a-467f-a5da-ec7dfa5bc4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388bccd0-021a-467f-a5da-ec7dfa5bc485">
      <UserInfo>
        <DisplayName>Der Yao LEONG (IMDA)</DisplayName>
        <AccountId>34</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317D40C-DBD5-4CEC-86D3-38C40819D4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bccd0-021a-467f-a5da-ec7dfa5bc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93BB2C-9572-4052-B0A1-88BE5C0BA4EF}">
  <ds:schemaRefs>
    <ds:schemaRef ds:uri="http://purl.org/dc/dcmitype/"/>
    <ds:schemaRef ds:uri="http://schemas.microsoft.com/office/infopath/2007/PartnerControls"/>
    <ds:schemaRef ds:uri="388bccd0-021a-467f-a5da-ec7dfa5bc485"/>
    <ds:schemaRef ds:uri="http://purl.org/dc/term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CF691466-BBB4-45BD-844A-40D44A63174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Instructions</vt:lpstr>
      <vt:lpstr>General Assessment</vt:lpstr>
      <vt:lpstr>Solution Category Requirements</vt:lpstr>
      <vt:lpstr>Satisfaction Survey</vt:lpstr>
      <vt:lpstr>Overall Dashboard</vt:lpstr>
      <vt:lpstr>Data for graphs</vt:lpstr>
      <vt:lpstr>Survey link</vt:lpstr>
      <vt:lpstr>Dropdown</vt:lpstr>
      <vt:lpstr>'Solution Category Requirements'!Print_Area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Giselle NG</dc:creator>
  <cp:keywords/>
  <dc:description/>
  <cp:lastModifiedBy>JS ONG (IMDA)</cp:lastModifiedBy>
  <cp:revision/>
  <dcterms:created xsi:type="dcterms:W3CDTF">2023-12-13T06:24:13Z</dcterms:created>
  <dcterms:modified xsi:type="dcterms:W3CDTF">2025-04-21T05:24:11Z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2023-12-13T07:43:38Z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6bcecb2f-5282-47fd-b85f-433ae6728ad7</vt:lpwstr>
  </property>
  <property fmtid="{D5CDD505-2E9C-101B-9397-08002B2CF9AE}" pid="8" name="MSIP_Label_5434c4c7-833e-41e4-b0ab-cdb227a2f6f7_ContentBits">
    <vt:lpwstr>0</vt:lpwstr>
  </property>
  <property fmtid="{D5CDD505-2E9C-101B-9397-08002B2CF9AE}" pid="9" name="ContentTypeId">
    <vt:lpwstr>0x010100551477A3375A814A86676B666E2436BD</vt:lpwstr>
  </property>
</Properties>
</file>