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showInkAnnotation="0" codeName="ThisWorkbook" defaultThemeVersion="166925"/>
  <mc:AlternateContent xmlns:mc="http://schemas.openxmlformats.org/markup-compatibility/2006">
    <mc:Choice Requires="x15">
      <x15ac:absPath xmlns:x15ac="http://schemas.microsoft.com/office/spreadsheetml/2010/11/ac" url="C:\Users\imda-henghk\Desktop\"/>
    </mc:Choice>
  </mc:AlternateContent>
  <xr:revisionPtr revIDLastSave="0" documentId="13_ncr:1_{EB919557-0E8A-4EEF-88FE-70A57EEA8182}" xr6:coauthVersionLast="47" xr6:coauthVersionMax="47" xr10:uidLastSave="{00000000-0000-0000-0000-000000000000}"/>
  <workbookProtection workbookAlgorithmName="SHA-512" workbookHashValue="Vir83fedpiNHqElKXa2Z5u9I30d5LR2HOU62FgjKqOSQkGk5pmlXFkG8W5aTKYRMqfn50Xb90FAz2ThzIsjB0A==" workbookSaltValue="gfTAT791eYUYlX70hhbrRQ==" workbookSpinCount="100000" lockStructure="1"/>
  <bookViews>
    <workbookView xWindow="-110" yWindow="-110" windowWidth="19420" windowHeight="12300" tabRatio="697"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 name="_xlnm.Print_Area" localSheetId="2">'Solution Category Requirements'!$A$1:$E$264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8" i="7" l="1"/>
  <c r="C224" i="7" l="1"/>
  <c r="A220" i="7"/>
  <c r="E2" i="2" l="1"/>
  <c r="A256" i="7"/>
  <c r="A257" i="7" s="1"/>
  <c r="A258" i="7" s="1"/>
  <c r="A259" i="7" s="1"/>
  <c r="A260" i="7" s="1"/>
  <c r="A261" i="7" s="1"/>
  <c r="A262" i="7" s="1"/>
  <c r="A263" i="7" s="1"/>
  <c r="A264" i="7" s="1"/>
  <c r="B6" i="8"/>
  <c r="A8" i="2"/>
  <c r="A241" i="7"/>
  <c r="A242" i="7" s="1"/>
  <c r="A243" i="7" s="1"/>
  <c r="A244" i="7" s="1"/>
  <c r="A245" i="7" s="1"/>
  <c r="A246" i="7" s="1"/>
  <c r="A247" i="7" s="1"/>
  <c r="A248" i="7" s="1"/>
  <c r="A249" i="7" s="1"/>
  <c r="A250" i="7" s="1"/>
  <c r="A251" i="7" s="1"/>
  <c r="A252" i="7" s="1"/>
  <c r="A253" i="7" s="1"/>
  <c r="A254" i="7" s="1"/>
  <c r="C238" i="7"/>
  <c r="A10" i="7" s="1" a="1"/>
  <c r="A10" i="7" s="1"/>
  <c r="A227" i="7" l="1"/>
  <c r="A228" i="7" s="1"/>
  <c r="A229" i="7" s="1"/>
  <c r="A230" i="7" s="1"/>
  <c r="A231" i="7" s="1"/>
  <c r="A232" i="7" s="1"/>
  <c r="A233" i="7" s="1"/>
  <c r="A234" i="7" s="1"/>
  <c r="A235" i="7" s="1"/>
  <c r="A236" i="7" s="1"/>
  <c r="A237" i="7" l="1"/>
  <c r="A238" i="7" s="1"/>
  <c r="A239" i="7" s="1"/>
  <c r="A211" i="7"/>
  <c r="A212" i="7" s="1"/>
  <c r="A213" i="7" s="1"/>
  <c r="A221" i="7" l="1"/>
  <c r="A222" i="7" s="1"/>
  <c r="A223" i="7" s="1"/>
  <c r="A224" i="7" s="1"/>
  <c r="A225" i="7" s="1"/>
  <c r="A214" i="7"/>
  <c r="A215" i="7" s="1"/>
  <c r="A216" i="7" s="1"/>
  <c r="A6" i="17"/>
  <c r="B5" i="8"/>
  <c r="B4" i="8"/>
  <c r="B2" i="8"/>
  <c r="C6" i="17" l="1"/>
  <c r="B6" i="17"/>
  <c r="D6" i="17" s="1"/>
  <c r="B14" i="16" s="1"/>
  <c r="C16" i="15"/>
  <c r="C2" i="16"/>
  <c r="C1" i="16"/>
  <c r="J2" i="8" l="1"/>
  <c r="J3" i="8" l="1"/>
  <c r="D24" i="8" s="1"/>
  <c r="D25" i="8" s="1"/>
  <c r="I2" i="8"/>
  <c r="I3" i="8" s="1"/>
  <c r="B8" i="2" l="1"/>
  <c r="C13" i="15" l="1"/>
  <c r="C10" i="15"/>
  <c r="C2" i="15"/>
  <c r="C1" i="15"/>
  <c r="E2" i="7"/>
  <c r="A37" i="7"/>
  <c r="A48" i="7"/>
  <c r="A49" i="7" s="1"/>
  <c r="A50" i="7" s="1"/>
  <c r="A51" i="7" s="1"/>
  <c r="A52" i="7" s="1"/>
  <c r="A53" i="7" s="1"/>
  <c r="A54" i="7" s="1"/>
  <c r="A56" i="7"/>
  <c r="A57" i="7" s="1"/>
  <c r="A58" i="7" s="1"/>
  <c r="A60" i="7"/>
  <c r="A61" i="7" s="1"/>
  <c r="A62" i="7" s="1"/>
  <c r="A63" i="7" s="1"/>
  <c r="A64" i="7" s="1"/>
  <c r="A65" i="7" s="1"/>
  <c r="A66" i="7" s="1"/>
  <c r="A68" i="7"/>
  <c r="A69" i="7" s="1"/>
  <c r="A70" i="7" s="1"/>
  <c r="A71" i="7" s="1"/>
  <c r="A72" i="7" s="1"/>
  <c r="A73" i="7" s="1"/>
  <c r="A74" i="7" s="1"/>
  <c r="A75" i="7" s="1"/>
  <c r="A76" i="7" s="1"/>
  <c r="A78" i="7"/>
  <c r="A79" i="7" s="1"/>
  <c r="A80" i="7" s="1"/>
  <c r="A81" i="7" s="1"/>
  <c r="A82" i="7" s="1"/>
  <c r="A83" i="7" s="1"/>
  <c r="A84" i="7" s="1"/>
  <c r="A85" i="7" s="1"/>
  <c r="A86" i="7" s="1"/>
  <c r="A87" i="7" s="1"/>
  <c r="A88" i="7" s="1"/>
  <c r="A89" i="7" s="1"/>
  <c r="A90" i="7" s="1"/>
  <c r="A92" i="7"/>
  <c r="A93" i="7" s="1"/>
  <c r="A94" i="7" s="1"/>
  <c r="A95" i="7" s="1"/>
  <c r="A96" i="7" s="1"/>
  <c r="A97" i="7" s="1"/>
  <c r="A98" i="7" s="1"/>
  <c r="A99" i="7" s="1"/>
  <c r="A100" i="7" s="1"/>
  <c r="A102" i="7"/>
  <c r="A103" i="7" s="1"/>
  <c r="A104" i="7" s="1"/>
  <c r="A105" i="7" s="1"/>
  <c r="A106" i="7" s="1"/>
  <c r="A107" i="7" s="1"/>
  <c r="A108" i="7" s="1"/>
  <c r="A109" i="7" s="1"/>
  <c r="A111" i="7"/>
  <c r="A112" i="7" s="1"/>
  <c r="A113" i="7" s="1"/>
  <c r="A114" i="7" s="1"/>
  <c r="A115" i="7" s="1"/>
  <c r="A116" i="7" s="1"/>
  <c r="A117" i="7" s="1"/>
  <c r="A118" i="7" s="1"/>
  <c r="A119" i="7" s="1"/>
  <c r="A120" i="7" s="1"/>
  <c r="A121" i="7" s="1"/>
  <c r="A122" i="7" s="1"/>
  <c r="A123" i="7" s="1"/>
  <c r="A124" i="7" s="1"/>
  <c r="A125" i="7" s="1"/>
  <c r="A126" i="7" s="1"/>
  <c r="A127" i="7" s="1"/>
  <c r="A129" i="7"/>
  <c r="A130" i="7" s="1"/>
  <c r="A131" i="7" s="1"/>
  <c r="A132" i="7" s="1"/>
  <c r="A133" i="7" s="1"/>
  <c r="A134" i="7" s="1"/>
  <c r="A135" i="7" s="1"/>
  <c r="A136" i="7" s="1"/>
  <c r="A137" i="7" s="1"/>
  <c r="A145" i="7"/>
  <c r="A146" i="7" s="1"/>
  <c r="A147" i="7" s="1"/>
  <c r="A148" i="7" s="1"/>
  <c r="A149" i="7" s="1"/>
  <c r="A150" i="7" s="1"/>
  <c r="A151" i="7" s="1"/>
  <c r="A152" i="7" s="1"/>
  <c r="A153" i="7" s="1"/>
  <c r="A154" i="7" s="1"/>
  <c r="A155" i="7" s="1"/>
  <c r="A156" i="7" s="1"/>
  <c r="A157" i="7" s="1"/>
  <c r="A158" i="7" s="1"/>
  <c r="A159" i="7" s="1"/>
  <c r="A160" i="7" s="1"/>
  <c r="A161" i="7" s="1"/>
  <c r="A174" i="7"/>
  <c r="A175" i="7" s="1"/>
  <c r="A176" i="7" s="1"/>
  <c r="A177" i="7" s="1"/>
  <c r="A178" i="7" s="1"/>
  <c r="A190" i="7"/>
  <c r="A191" i="7" s="1"/>
  <c r="A192" i="7" s="1"/>
  <c r="A193" i="7" s="1"/>
  <c r="A194" i="7" s="1"/>
  <c r="A195" i="7" s="1"/>
  <c r="A180" i="7"/>
  <c r="A181" i="7" s="1"/>
  <c r="A182" i="7" s="1"/>
  <c r="A183" i="7" s="1"/>
  <c r="A184" i="7" s="1"/>
  <c r="A185" i="7" s="1"/>
  <c r="A197" i="7"/>
  <c r="A198" i="7" s="1"/>
  <c r="A199" i="7" s="1"/>
  <c r="A200" i="7" s="1"/>
  <c r="A201" i="7" s="1"/>
  <c r="A202" i="7" s="1"/>
  <c r="A203" i="7" s="1"/>
  <c r="A204" i="7" s="1"/>
  <c r="A205" i="7" s="1"/>
  <c r="A206" i="7" s="1"/>
  <c r="A207" i="7" s="1"/>
  <c r="A208" i="7" s="1"/>
  <c r="A209" i="7" s="1"/>
  <c r="A186" i="7" l="1"/>
  <c r="A187" i="7" s="1"/>
  <c r="A162" i="7"/>
  <c r="A163" i="7" s="1"/>
  <c r="A164" i="7" s="1"/>
  <c r="A165" i="7" s="1"/>
  <c r="A166" i="7" s="1"/>
  <c r="A138" i="7"/>
  <c r="A139" i="7" s="1"/>
  <c r="A140" i="7" s="1"/>
  <c r="A141" i="7" s="1"/>
  <c r="A142" i="7" s="1"/>
  <c r="A143" i="7" s="1"/>
  <c r="A38" i="7"/>
  <c r="B23" i="8"/>
  <c r="B10" i="7"/>
  <c r="E1" i="7"/>
  <c r="A39" i="7" l="1"/>
  <c r="C24" i="8"/>
  <c r="B24" i="8"/>
  <c r="B25" i="8" s="1"/>
  <c r="A40" i="7" l="1"/>
  <c r="A41" i="7" l="1"/>
  <c r="A42" i="7" l="1"/>
  <c r="B3" i="8"/>
  <c r="E1" i="2"/>
  <c r="A43" i="7" l="1"/>
  <c r="A44" i="7" l="1"/>
  <c r="A45" i="7" l="1"/>
  <c r="A46" i="7" l="1"/>
  <c r="E17" i="8"/>
  <c r="W17" i="8" l="1"/>
  <c r="X17" i="8"/>
  <c r="Y19" i="8"/>
  <c r="Y17" i="8"/>
  <c r="V19" i="8"/>
  <c r="U19" i="8"/>
  <c r="T19" i="8"/>
  <c r="X19" i="8"/>
  <c r="W19" i="8"/>
  <c r="U17" i="8"/>
  <c r="V17" i="8"/>
  <c r="T17" i="8"/>
  <c r="S19" i="8"/>
  <c r="K17" i="8"/>
  <c r="K16" i="8" s="1"/>
  <c r="S17" i="8"/>
  <c r="S15" i="8" s="1"/>
  <c r="D17" i="8"/>
  <c r="D16" i="8" s="1"/>
  <c r="G17" i="8"/>
  <c r="G16" i="8" s="1"/>
  <c r="R19" i="8"/>
  <c r="N17" i="8"/>
  <c r="N15" i="8" s="1"/>
  <c r="Q19" i="8"/>
  <c r="E16" i="8"/>
  <c r="E15" i="8"/>
  <c r="E19" i="8"/>
  <c r="H19" i="8"/>
  <c r="Q17" i="8"/>
  <c r="I17" i="8"/>
  <c r="F17" i="8"/>
  <c r="L19" i="8"/>
  <c r="O17" i="8"/>
  <c r="P19" i="8"/>
  <c r="L17" i="8"/>
  <c r="M19" i="8"/>
  <c r="C19" i="8"/>
  <c r="K19" i="8"/>
  <c r="I19" i="8"/>
  <c r="P17" i="8"/>
  <c r="R17" i="8"/>
  <c r="M17" i="8"/>
  <c r="O19" i="8"/>
  <c r="J17" i="8"/>
  <c r="H17" i="8"/>
  <c r="G19" i="8"/>
  <c r="D19" i="8"/>
  <c r="C17" i="8"/>
  <c r="C15" i="8" s="1"/>
  <c r="F19" i="8"/>
  <c r="J19" i="8"/>
  <c r="N19" i="8"/>
  <c r="Y16" i="8" l="1"/>
  <c r="Y15" i="8"/>
  <c r="Y13" i="8" s="1"/>
  <c r="Y14" i="8" s="1"/>
  <c r="X15" i="8"/>
  <c r="X13" i="8" s="1"/>
  <c r="X14" i="8" s="1"/>
  <c r="X16" i="8"/>
  <c r="W15" i="8"/>
  <c r="W16" i="8"/>
  <c r="T15" i="8"/>
  <c r="T16" i="8"/>
  <c r="V15" i="8"/>
  <c r="V16" i="8"/>
  <c r="U15" i="8"/>
  <c r="U16" i="8"/>
  <c r="K15" i="8"/>
  <c r="K13" i="8" s="1"/>
  <c r="K14" i="8" s="1"/>
  <c r="S16" i="8"/>
  <c r="S13" i="8" s="1"/>
  <c r="S14" i="8" s="1"/>
  <c r="D15" i="8"/>
  <c r="D13" i="8" s="1"/>
  <c r="D14" i="8" s="1"/>
  <c r="N16" i="8"/>
  <c r="N13" i="8" s="1"/>
  <c r="N14" i="8" s="1"/>
  <c r="G15" i="8"/>
  <c r="G13" i="8" s="1"/>
  <c r="G14" i="8" s="1"/>
  <c r="E13" i="8"/>
  <c r="E14" i="8" s="1"/>
  <c r="C16" i="8"/>
  <c r="C13" i="8" s="1"/>
  <c r="F16" i="8"/>
  <c r="F15" i="8"/>
  <c r="I15" i="8"/>
  <c r="I16" i="8"/>
  <c r="J15" i="8"/>
  <c r="J16" i="8"/>
  <c r="H16" i="8"/>
  <c r="H15" i="8"/>
  <c r="L16" i="8"/>
  <c r="L15" i="8"/>
  <c r="Q15" i="8"/>
  <c r="Q16" i="8"/>
  <c r="M16" i="8"/>
  <c r="M15" i="8"/>
  <c r="P16" i="8"/>
  <c r="P15" i="8"/>
  <c r="R15" i="8"/>
  <c r="R16" i="8"/>
  <c r="O16" i="8"/>
  <c r="O15" i="8"/>
  <c r="W13" i="8" l="1"/>
  <c r="W14" i="8" s="1"/>
  <c r="T13" i="8"/>
  <c r="T14" i="8" s="1"/>
  <c r="V13" i="8"/>
  <c r="V14" i="8" s="1"/>
  <c r="U13" i="8"/>
  <c r="U14" i="8" s="1"/>
  <c r="Q13" i="8"/>
  <c r="Q14" i="8" s="1"/>
  <c r="P13" i="8"/>
  <c r="P14" i="8" s="1"/>
  <c r="H13" i="8"/>
  <c r="H14" i="8" s="1"/>
  <c r="M13" i="8"/>
  <c r="M14" i="8" s="1"/>
  <c r="L13" i="8"/>
  <c r="L14" i="8" s="1"/>
  <c r="F13" i="8"/>
  <c r="F14" i="8" s="1"/>
  <c r="J13" i="8"/>
  <c r="J14" i="8" s="1"/>
  <c r="O13" i="8"/>
  <c r="O14" i="8" s="1"/>
  <c r="I13" i="8"/>
  <c r="I14" i="8" s="1"/>
  <c r="R13" i="8"/>
  <c r="R14" i="8" s="1"/>
  <c r="C14" i="8"/>
  <c r="A9" i="7" l="1"/>
  <c r="C23" i="8" s="1"/>
  <c r="C25" i="8" s="1"/>
  <c r="E25" i="8" s="1"/>
  <c r="B13" i="8" a="1"/>
  <c r="B13" i="8" s="1"/>
  <c r="B16" i="8" l="1"/>
  <c r="F5" i="8" s="1"/>
  <c r="B15" i="8"/>
  <c r="F4" i="8" s="1"/>
  <c r="F2" i="8"/>
  <c r="N2" i="8" s="1"/>
  <c r="A29" i="8" s="1"/>
  <c r="B9" i="7"/>
  <c r="B14" i="8"/>
  <c r="F3" i="8" s="1"/>
  <c r="N3" i="8" s="1"/>
  <c r="C7"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35"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35"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35"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<sst xmlns="http://schemas.openxmlformats.org/spreadsheetml/2006/main" count="1156" uniqueCount="403">
  <si>
    <t xml:space="preserve">Download latest version of this checklist </t>
  </si>
  <si>
    <t>Vendor Self-Assessment Checklist for Pre-Approval of Digital Solution: Generic</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</si>
  <si>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</si>
  <si>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</si>
  <si>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</si>
  <si>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</si>
  <si>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</si>
  <si>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</si>
  <si>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</si>
  <si>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</si>
  <si>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</si>
  <si>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</si>
  <si>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</si>
  <si>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</si>
  <si>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</si>
  <si>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</si>
  <si>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</si>
  <si>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</si>
  <si>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&lt;Enter your company name&gt;</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</si>
  <si>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</si>
  <si>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</si>
  <si>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</si>
  <si>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</si>
  <si>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</si>
  <si>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</si>
  <si>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</si>
  <si>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</si>
  <si>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</si>
  <si>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Solution Category Requirements: Generic</t>
  </si>
  <si>
    <r>
      <t xml:space="preserve">Please select ONLY </t>
    </r>
    <r>
      <rPr>
        <b/>
        <u/>
        <sz val="11"/>
        <color rgb="FF7030A0"/>
        <rFont val="Calibri"/>
        <family val="2"/>
        <scheme val="minor"/>
      </rPr>
      <t>ONE</t>
    </r>
    <r>
      <rPr>
        <b/>
        <sz val="11"/>
        <color theme="1"/>
        <rFont val="Calibri"/>
        <family val="2"/>
        <scheme val="minor"/>
      </rPr>
      <t xml:space="preserve"> solution category.</t>
    </r>
  </si>
  <si>
    <t>Human Resources Management System (HRMS)</t>
  </si>
  <si>
    <t>Human Resource E-scheduling System</t>
  </si>
  <si>
    <t>Employee Rewards and Recognition</t>
  </si>
  <si>
    <t>Applicant Tracking &amp; Sourcing System</t>
  </si>
  <si>
    <t>Customer Relationship Management (CRM)</t>
  </si>
  <si>
    <t>E-loyalty &amp; Marketing Automation</t>
  </si>
  <si>
    <t>E-Commerce - Online Shop (B2C)</t>
  </si>
  <si>
    <t>Inventory Management and Sales Management System</t>
  </si>
  <si>
    <t>Accounting Management and Sales Management System</t>
  </si>
  <si>
    <t>Accounting Management, Inventory Management and Sales Management System</t>
  </si>
  <si>
    <t>Fleet Management System</t>
  </si>
  <si>
    <t>Fleet Safety Management System</t>
  </si>
  <si>
    <t>Digital Marketing Packages</t>
  </si>
  <si>
    <t>Document Management and Mobile Access System</t>
  </si>
  <si>
    <t>Multichannel E-commerce Software (MES)</t>
  </si>
  <si>
    <t>Chatbots for Customer Engagement</t>
  </si>
  <si>
    <t>Marketing and Sales Content Generation</t>
  </si>
  <si>
    <t>Carbon Management Solution</t>
  </si>
  <si>
    <r>
      <rPr>
        <b/>
        <sz val="11"/>
        <color theme="1"/>
        <rFont val="Calibri"/>
        <family val="2"/>
        <scheme val="minor"/>
      </rPr>
      <t>Solution Category:</t>
    </r>
    <r>
      <rPr>
        <sz val="11"/>
        <color theme="1"/>
        <rFont val="Calibri"/>
        <family val="2"/>
        <scheme val="minor"/>
      </rPr>
      <t xml:space="preserve"> Human Resources Management System (HRMS)
</t>
    </r>
    <r>
      <rPr>
        <b/>
        <sz val="11"/>
        <color theme="1"/>
        <rFont val="Calibri"/>
        <family val="2"/>
        <scheme val="minor"/>
      </rPr>
      <t xml:space="preserve">Solution Category Description: </t>
    </r>
    <r>
      <rPr>
        <sz val="11"/>
        <color theme="1"/>
        <rFont val="Calibri"/>
        <family val="2"/>
        <scheme val="minor"/>
      </rPr>
      <t>Manage a company’s employee records in all the key HR administrative areas such as Personnel management, payroll, leave, employee benefits, employee claims and appraisal.</t>
    </r>
  </si>
  <si>
    <t>Return to the top</t>
  </si>
  <si>
    <t xml:space="preserve">Can your solution manage a company’s employee records in all the key HR administrative areas below?
- Personnel management (i.e. Creation of employees records and details, allow for employee self-service to maintain updates)
- Payroll management (i.e. E-payroll, payroll reports, MOM itemized payslip, Policy and statutory compliance)
- Leave Management (i.e. Comprehensive leave management and settings, leave policy configurations, leaves reports)
- Benefits and Claims Management (i.e. Medical and transport claim, multiple payment processing: Payroll, GIRO, cheque, cash payment)
- Performance Appraisal Management (i.e. Setting of KPIs for individual employees for each appraisal cycle, Built-in Self-service appraisal forms online that are tagged to employees, and can be routed to managers for approval and scoring,  Data analytics and reports that can be viewed within the system dashboard and generated/exported)
Note:
[1] These 5 modules must exist in the solution packages offered. 
[2] For vendor who has been pre-approved previously and re-submitting a re-application, please provide these additional documents; (a) Declaration and screenshots of new modules (b) Video recording of Performance Appraisal module </t>
  </si>
  <si>
    <t>&lt;Please fill up this cell by describing about how your solution can meet the solution criteria in this row.
Provide screen shots in a word document named "Generic Screenshots.doc" and label/reference to the serial number of this row. Submit this document in your online submission. &gt;</t>
  </si>
  <si>
    <t>Can your solution allow employees to clock-in and clock-out their time attendance, and generate employee attendance and overtime reports for the purpose of Personnel management and Payroll calculations?   
These features should be integrated with the Payroll module.</t>
  </si>
  <si>
    <t>Preferred</t>
  </si>
  <si>
    <t xml:space="preserve">Describe how your solution can meet the solution criteria in each row. </t>
  </si>
  <si>
    <t>Can your solution allow the tracking of vaccination status of employees and their test results for the purpose of Personnel management?</t>
  </si>
  <si>
    <t>Can your solution provide dashboard/reports to allow a company’s management to view, analyse and manage employees’ activities?
Note:
[1] List all the reports related to this point</t>
  </si>
  <si>
    <t>Can your solution allow for cloud based, mobile based and/or web-based usage?</t>
  </si>
  <si>
    <t>&lt;Leave as blank as no remarks are required&gt;</t>
  </si>
  <si>
    <t>Can your solution be integrated with user's existing accounting management solution to facilitate processing of employees’ payroll?
Note:
[1] List the accounting management solutions that your software can integrate with</t>
  </si>
  <si>
    <t xml:space="preserve">Is your solution listed on IRAS's List of Supporting Payroll Software Vendors for the Auto Inclusion Scheme (AIS) for employment income?
Note:
[1] Solution has to be listed on IRAS's List of Supporting Payroll Software Vendors for the Auto Inclusion Scheme (AIS) for employment income. Checklist will be rejected if the solution is not listed. </t>
  </si>
  <si>
    <t>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</si>
  <si>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t>
    </r>
  </si>
  <si>
    <t>Has your solution incorporated jobs, skills and training information in the Skills Framework developed by SkillsFuture Singapore?”  (You may refer to Skills Framework at http://www.skillsfuture.sg/skills-framework)</t>
  </si>
  <si>
    <t xml:space="preserve">Does your solution come with any AI features, such as: 
- A HR Chatbot to answer FAQs on company policies, allow Leave and Claims applications to be submitted and approved via the Chatbot and for the Leave and Claims balance to be automatically updated on HRMS, and assist with the employee onboarding process 
- Ability to identify irregularities in employee hours and payroll
- Ability to identify and assess characteristics and trends across the entire employee population
- Ability to predict future sources of staff turnover and employee performance
- Others, please specify </t>
  </si>
  <si>
    <r>
      <rPr>
        <b/>
        <sz val="11"/>
        <color theme="1"/>
        <rFont val="Calibri"/>
        <family val="2"/>
        <scheme val="minor"/>
      </rPr>
      <t>Solution Category</t>
    </r>
    <r>
      <rPr>
        <sz val="11"/>
        <color theme="1"/>
        <rFont val="Calibri"/>
        <family val="2"/>
        <scheme val="minor"/>
      </rPr>
      <t xml:space="preserve">: Human Resource E-scheduling System
</t>
    </r>
    <r>
      <rPr>
        <b/>
        <sz val="11"/>
        <color theme="1"/>
        <rFont val="Calibri"/>
        <family val="2"/>
        <scheme val="minor"/>
      </rPr>
      <t xml:space="preserve">Solution Category Description: </t>
    </r>
    <r>
      <rPr>
        <sz val="11"/>
        <color theme="1"/>
        <rFont val="Calibri"/>
        <family val="2"/>
        <scheme val="minor"/>
      </rPr>
      <t>Track overall scheduling of employees, generate attendance and overtime reports and push notifications to employees on their work shifts.</t>
    </r>
  </si>
  <si>
    <r>
      <rPr>
        <b/>
        <sz val="11"/>
        <color theme="1"/>
        <rFont val="Calibri"/>
        <family val="2"/>
        <scheme val="minor"/>
      </rPr>
      <t xml:space="preserve">General setup
</t>
    </r>
    <r>
      <rPr>
        <sz val="11"/>
        <color theme="1"/>
        <rFont val="Calibri"/>
        <family val="2"/>
        <scheme val="minor"/>
      </rPr>
      <t xml:space="preserve">Does your solution enable the company to perform the following functions?
• Setup admin and user accounts for all employees
• Setup/edit business units for different employee categories (e.g. geography, division, tenure)
• Allow scheduling interface to be customizable by administrator
• Allow integration to current HRMS system (through API Integration)
</t>
    </r>
  </si>
  <si>
    <t>Able to keep a record of the company’s staff and corresponding skillsets in order to support the deployment of relevant staff to affected job functions during peak periods</t>
  </si>
  <si>
    <t>Does your solution come with AI features, such as: 
- Ability to automate and optimise roster scheduling
- Ability to perform data analytics on scheduling patterns and recommend predictive measures (e.g. prompt to schedule manpower ahead of peak hour in restaurant)
- Others, please specify</t>
  </si>
  <si>
    <r>
      <rPr>
        <b/>
        <sz val="11"/>
        <color theme="1"/>
        <rFont val="Calibri"/>
        <family val="2"/>
        <scheme val="minor"/>
      </rPr>
      <t>API Extension to HRMS</t>
    </r>
    <r>
      <rPr>
        <sz val="11"/>
        <color theme="1"/>
        <rFont val="Calibri"/>
        <family val="2"/>
        <scheme val="minor"/>
      </rPr>
      <t xml:space="preserve">
Does your solution establish API connections with HRMS systems?
a. Please list the HRMS that the solution can integrate with
b. Please list the features/functions that are integrated
Note: There will not be support to fund </t>
    </r>
    <r>
      <rPr>
        <b/>
        <u/>
        <sz val="11"/>
        <color theme="1"/>
        <rFont val="Calibri"/>
        <family val="2"/>
        <scheme val="minor"/>
      </rPr>
      <t>development</t>
    </r>
    <r>
      <rPr>
        <sz val="11"/>
        <color theme="1"/>
        <rFont val="Calibri"/>
        <family val="2"/>
        <scheme val="minor"/>
      </rPr>
      <t xml:space="preserve"> of API extension to any HRMS</t>
    </r>
  </si>
  <si>
    <r>
      <rPr>
        <b/>
        <sz val="11"/>
        <color theme="1"/>
        <rFont val="Calibri"/>
        <family val="2"/>
        <scheme val="minor"/>
      </rPr>
      <t>Needs Analysis</t>
    </r>
    <r>
      <rPr>
        <sz val="11"/>
        <color theme="1"/>
        <rFont val="Calibri"/>
        <family val="2"/>
        <scheme val="minor"/>
      </rPr>
      <t xml:space="preserve">
Does your service include a robust methodology for the assessment of SME’s current state of company’s internal HR processes to determine those that could be best outsourced? </t>
    </r>
    <r>
      <rPr>
        <i/>
        <sz val="11"/>
        <color theme="1"/>
        <rFont val="Calibri"/>
        <family val="2"/>
        <scheme val="minor"/>
      </rPr>
      <t xml:space="preserve">*Capped at 1 man-day
</t>
    </r>
    <r>
      <rPr>
        <sz val="11"/>
        <color theme="1"/>
        <rFont val="Calibri"/>
        <family val="2"/>
        <scheme val="minor"/>
      </rPr>
      <t>Note:
[1] Vendor must submit one needs analysis report for each of the 5 satisfied customers.
[2] Vendor must submit the overall methodology of the HRSS process.
[3] Vendor can submit all the additional documents under "Other supporting documents"</t>
    </r>
  </si>
  <si>
    <t>Please describe how your solution can meet this requirement 
•	Provide documentation to showcase the methodology or plan for needs analysis and current state assessment
•	Please name your files "Need Analysis" and "Methodology" and provide your detailed writeup in this document instead of this comment box.
Do note that the documents submitted are to be vendors’ benchmark for quality.</t>
  </si>
  <si>
    <r>
      <rPr>
        <b/>
        <sz val="11"/>
        <color theme="1"/>
        <rFont val="Calibri"/>
        <family val="2"/>
        <scheme val="minor"/>
      </rPr>
      <t>HR Administrative Support &amp; Payroll Processing via a HRMS</t>
    </r>
    <r>
      <rPr>
        <sz val="11"/>
        <color theme="1"/>
        <rFont val="Calibri"/>
        <family val="2"/>
        <scheme val="minor"/>
      </rPr>
      <t xml:space="preserve">
Does your service include HR Administrative Support &amp; Payroll processing via a HRMS with all the modules below?
• Employee data module (i.e Maintain and update employee data)
• Attendance &amp; leave module (i.e Manage attendance and leave (tracking &amp; reports)
• Payroll module (i.e Prepare MOM itemized pay slips and payroll reports, E-payment of salaries to staff, assist in yearly IRAS filing, policy and statutory compliance)
• Claims module (i.e Process expense, benefit and medical claims)
Note:
[1] Vendor should state the HRMS software used to deliver this service.</t>
    </r>
  </si>
  <si>
    <r>
      <t xml:space="preserve">&lt;Please fill up this cell by describing about how your solution can meet the solution criteria in this row.
Provide screen shots in a word document named "Generic Screenshots.doc" and label/reference to the serial number of this row. Submit this document in your online submission. &gt;
</t>
    </r>
    <r>
      <rPr>
        <b/>
        <sz val="11"/>
        <color theme="1"/>
        <rFont val="Calibri"/>
        <family val="2"/>
        <scheme val="minor"/>
      </rPr>
      <t>HRMS Software: &lt;Please fill&gt;</t>
    </r>
  </si>
  <si>
    <t>If your company is offering a HRMS solution, has your company engaged a qualified 3rd party to conduct a security vulnerability assessment of the HRMS solution in the last 12 months? If you are a reseller of the HRMS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</si>
  <si>
    <r>
      <rPr>
        <b/>
        <sz val="11"/>
        <rFont val="Calibri"/>
        <family val="2"/>
        <scheme val="minor"/>
      </rPr>
      <t xml:space="preserve">Solution Category: </t>
    </r>
    <r>
      <rPr>
        <sz val="11"/>
        <rFont val="Calibri"/>
        <family val="2"/>
        <scheme val="minor"/>
      </rPr>
      <t xml:space="preserve">Employee Rewards and Recognition
</t>
    </r>
    <r>
      <rPr>
        <b/>
        <sz val="11"/>
        <rFont val="Calibri"/>
        <family val="2"/>
        <scheme val="minor"/>
      </rPr>
      <t>Solution Category Description</t>
    </r>
    <r>
      <rPr>
        <sz val="11"/>
        <rFont val="Calibri"/>
        <family val="2"/>
        <scheme val="minor"/>
      </rPr>
      <t>: The Employee Rewards &amp; Recognition System enables companies to reward employees for the purpose of appreciation and positive incentivisation, in a streamlined manner through the issuance and redemption of rewards from a wide merchant network on a single platform, that also allows employers to share words of appreciation, and track the rewards budget.</t>
    </r>
  </si>
  <si>
    <r>
      <rPr>
        <b/>
        <sz val="11"/>
        <rFont val="Calibri"/>
        <family val="2"/>
        <scheme val="minor"/>
      </rPr>
      <t xml:space="preserve">Employee Rewards and Recognition 
</t>
    </r>
    <r>
      <rPr>
        <sz val="11"/>
        <rFont val="Calibri"/>
        <family val="2"/>
        <scheme val="minor"/>
      </rPr>
      <t>Does your solution allow the company to perform the following functions? 
a. Create and edit occasions for Rewards and Recognition (e.g., Achieving KPIs, Events Attendance, Long Service Award, etc.) in the system
b. Allow employers to award points, or a dollar value, to employees (both on an ad-hoc basis or upon the above occasions), and send words of appreciation which can be tagged to the core values of the company 
c. Allow employees to utilise points, or a dollar value, to redeem Rewards from a large merchant network across a wide range of industries (e.g, Retail, F&amp;B, Recreation, etc.). This network should include minimally 100 merchants offering rewards that can be redeemed in Singapore.
d. Provide a posting board to announce appreciations</t>
    </r>
  </si>
  <si>
    <r>
      <rPr>
        <b/>
        <sz val="11"/>
        <rFont val="Calibri"/>
        <family val="2"/>
        <scheme val="minor"/>
      </rPr>
      <t>Dashboard, Analytics and Reports</t>
    </r>
    <r>
      <rPr>
        <sz val="11"/>
        <rFont val="Calibri"/>
        <family val="2"/>
        <scheme val="minor"/>
      </rPr>
      <t xml:space="preserve">
Does your solution come with these dashboards, analytics and reports?
a. Provide individual employee and employer admin dashboards to view and track the points awarded, redeemed and the balance points
b. Analytics or reports related to the utilisation of rewards
c. Other rewards and recognition reports</t>
    </r>
  </si>
  <si>
    <t>Does your solution allow for download/export of dashboards and reports?</t>
  </si>
  <si>
    <t xml:space="preserve">Does your solution automate the awarding of points at key milestones (e.g., Work Anniversary, Birthday, Completion of Survey, etc.) 
</t>
  </si>
  <si>
    <r>
      <rPr>
        <b/>
        <sz val="11"/>
        <rFont val="Calibri"/>
        <family val="2"/>
        <scheme val="minor"/>
      </rPr>
      <t xml:space="preserve">Solution Category: </t>
    </r>
    <r>
      <rPr>
        <sz val="11"/>
        <rFont val="Calibri"/>
        <family val="2"/>
        <scheme val="minor"/>
      </rPr>
      <t xml:space="preserve">Applicant Tracking &amp; Sourcing System
</t>
    </r>
    <r>
      <rPr>
        <b/>
        <sz val="11"/>
        <rFont val="Calibri"/>
        <family val="2"/>
        <scheme val="minor"/>
      </rPr>
      <t xml:space="preserve">Solution Category Description: </t>
    </r>
    <r>
      <rPr>
        <sz val="11"/>
        <rFont val="Calibri"/>
        <family val="2"/>
        <scheme val="minor"/>
      </rPr>
      <t xml:space="preserve">The Applicant Tracking &amp; Sourcing System  helps companies organise candidates for hiring and recruitment purposes. These systems allow businesses to collect information, organise prospects based on experience and skill set, and filter applicants. While these systems are excellent for storing candidate information, the best systems can track all communications with candidates. </t>
    </r>
  </si>
  <si>
    <r>
      <t xml:space="preserve">Can your solution allow for cloud based, mobile based and/or web-based usage?  
Note: 
</t>
    </r>
    <r>
      <rPr>
        <b/>
        <sz val="11"/>
        <color theme="1"/>
        <rFont val="Calibri"/>
        <family val="2"/>
        <scheme val="minor"/>
      </rPr>
      <t>Definition of Applicant Tracking &amp; Sourcing System</t>
    </r>
    <r>
      <rPr>
        <sz val="11"/>
        <color theme="1"/>
        <rFont val="Calibri"/>
        <family val="2"/>
        <scheme val="minor"/>
      </rPr>
      <t xml:space="preserve">
The Applicant Tracking &amp; Sourcing System  helps companies organise candidates for hiring and recruitment purposes. These systems allow businesses to collect information, organise prospects based on experience and skill set, and filter applicants. While these systems are excellent for storing candidate information, the best systems can track all communications with candidates. </t>
    </r>
  </si>
  <si>
    <r>
      <rPr>
        <b/>
        <sz val="11"/>
        <rFont val="Calibri"/>
        <family val="2"/>
        <scheme val="minor"/>
      </rPr>
      <t>Recruitment Module</t>
    </r>
    <r>
      <rPr>
        <sz val="11"/>
        <rFont val="Calibri"/>
        <family val="2"/>
        <scheme val="minor"/>
      </rPr>
      <t xml:space="preserve">
Does your solution come with a Recruitment Module which allows company to perform the following functions? 
a. create/edit new job hire positions with approval workflows
b. update and track candidate application status (eg. New, Shortlisted, Scheduled, Interviewed, Offered, Rejected and etc)
c. Sending job offers to candidates via the system
d. Allow the posting of jobs to multiple job boards (e.g., LinkedIn, Jobstreet, MyCareersFuture, IHLs) 
e. Allow the customisation of application form questions, and accept document uploads from candidates
f. Allow the sending of customised emails with templates provided (i.e., for scheduling of interview, job offer, rejection, etc.) to multiple candidates at a time, and determine privacy settings (i.e. HR can determine level of information visible to hiring managers and peer interviewers).
g. Allow tagging of candidates and making notes on candidate in the system
</t>
    </r>
  </si>
  <si>
    <r>
      <rPr>
        <b/>
        <sz val="11"/>
        <color theme="1"/>
        <rFont val="Calibri"/>
        <family val="2"/>
        <scheme val="minor"/>
      </rPr>
      <t>API Extension to HRMS</t>
    </r>
    <r>
      <rPr>
        <sz val="11"/>
        <color theme="1"/>
        <rFont val="Calibri"/>
        <family val="2"/>
        <scheme val="minor"/>
      </rPr>
      <t xml:space="preserve">
Does your solution establish API connections with HRMS systems?
a. Please list the HRMS that the solution can integrate
b. Please list the features/functions that are integrated
Note: There will not be support to fund development of API extension to any HRMS</t>
    </r>
  </si>
  <si>
    <r>
      <rPr>
        <b/>
        <sz val="11"/>
        <color theme="1"/>
        <rFont val="Calibri"/>
        <family val="2"/>
        <scheme val="minor"/>
      </rPr>
      <t>Dashboard, Analytics and Reports</t>
    </r>
    <r>
      <rPr>
        <sz val="11"/>
        <color theme="1"/>
        <rFont val="Calibri"/>
        <family val="2"/>
        <scheme val="minor"/>
      </rPr>
      <t xml:space="preserve">
Does your solution come with these dashboards,reports?
a. Dashboard of an overview of all job posts and application status
b. Analytics or reports related to tracking the application history of candidates and allow for recruitment analysis (e.g., Application to Vacancies Ratio (AVR), Job Offer Rate)   
c. other recruitment reports</t>
    </r>
  </si>
  <si>
    <t>Does your solution allows download/export of dashboards, reports?</t>
  </si>
  <si>
    <t>Does your solution specify the Skills Proficiency levels in accordance with the SkillsFuture Framework?</t>
  </si>
  <si>
    <t>Does your solution allow viewing of calendars of hiring managers and to generate meeting links on meeting platforms (e.g. Zoom, MS Teams, Google Meet) within the system, for seamless scheduling of interviews?</t>
  </si>
  <si>
    <t>Does your solution utilize any form of AI to enhance the experience of the software (e.g. smart recommendation of candidates based on set requirements, candidate CV summarization, etc.)?</t>
  </si>
  <si>
    <r>
      <rPr>
        <b/>
        <sz val="11"/>
        <color theme="1"/>
        <rFont val="Calibri"/>
        <family val="2"/>
        <scheme val="minor"/>
      </rPr>
      <t xml:space="preserve">Solution Category: </t>
    </r>
    <r>
      <rPr>
        <sz val="11"/>
        <color theme="1"/>
        <rFont val="Calibri"/>
        <family val="2"/>
        <scheme val="minor"/>
      </rPr>
      <t xml:space="preserve">Customer Relationship Management (CRM)
</t>
    </r>
    <r>
      <rPr>
        <b/>
        <sz val="11"/>
        <color theme="1"/>
        <rFont val="Calibri"/>
        <family val="2"/>
        <scheme val="minor"/>
      </rPr>
      <t xml:space="preserve">Solution Category Description: </t>
    </r>
    <r>
      <rPr>
        <sz val="11"/>
        <color theme="1"/>
        <rFont val="Calibri"/>
        <family val="2"/>
        <scheme val="minor"/>
      </rPr>
      <t>Offer ability to track all sales leads, assign to sales reps, setup sales targets, generate quotations, setup customers and generate detailed sales reports</t>
    </r>
  </si>
  <si>
    <r>
      <t xml:space="preserve">Can your solution allow for cloud based, mobile based and/or web-based usage?  
Note:
</t>
    </r>
    <r>
      <rPr>
        <b/>
        <sz val="11"/>
        <color theme="1"/>
        <rFont val="Calibri"/>
        <family val="2"/>
        <scheme val="minor"/>
      </rPr>
      <t xml:space="preserve">Definition of Sales &amp; Marketing Automation solution
</t>
    </r>
    <r>
      <rPr>
        <sz val="11"/>
        <color theme="1"/>
        <rFont val="Calibri"/>
        <family val="2"/>
        <scheme val="minor"/>
      </rPr>
      <t xml:space="preserve">A Customer Relationship Management system is a system used to capture customer and prospect information, identify sales leads, generate sales funnel and manage marketing campaigns. This solution must </t>
    </r>
    <r>
      <rPr>
        <b/>
        <sz val="11"/>
        <color theme="1"/>
        <rFont val="Calibri"/>
        <family val="2"/>
        <scheme val="minor"/>
      </rPr>
      <t xml:space="preserve">cater to the </t>
    </r>
    <r>
      <rPr>
        <b/>
        <u/>
        <sz val="11"/>
        <color theme="1"/>
        <rFont val="Calibri"/>
        <family val="2"/>
        <scheme val="minor"/>
      </rPr>
      <t xml:space="preserve">sales needs of the entire business operations </t>
    </r>
    <r>
      <rPr>
        <sz val="11"/>
        <color theme="1"/>
        <rFont val="Calibri"/>
        <family val="2"/>
        <scheme val="minor"/>
      </rPr>
      <t xml:space="preserve">
Solution must be usable by a wide segment of SMEs, and not specific to SMEs in a specific industry/sector. 
[1] The funding support for this category is only for the functions stated in below requirements.
[2] For avoidance of doubt, solutions that bundled with other functions not defined in below requirements where the non-supportable modules are more than 30% of the solution, are not eligible.
[3] Marketplace platform with CRM module will not be eligible. </t>
    </r>
  </si>
  <si>
    <r>
      <rPr>
        <b/>
        <sz val="11"/>
        <color theme="1"/>
        <rFont val="Calibri"/>
        <family val="2"/>
        <scheme val="minor"/>
      </rPr>
      <t xml:space="preserve">Setup
</t>
    </r>
    <r>
      <rPr>
        <sz val="11"/>
        <color theme="1"/>
        <rFont val="Calibri"/>
        <family val="2"/>
        <scheme val="minor"/>
      </rPr>
      <t>Does your solution allows the following setup?
a. create and manage access permission to all employees for mobile based, web-based and cloud based usage
b. setup/edit sales team and employees
c. setup/edit Account and/or Contacts identified as potential leads, customers, vendors</t>
    </r>
  </si>
  <si>
    <r>
      <rPr>
        <b/>
        <sz val="11"/>
        <color theme="1"/>
        <rFont val="Calibri"/>
        <family val="2"/>
        <scheme val="minor"/>
      </rPr>
      <t xml:space="preserve">Leads and Opportunity Management </t>
    </r>
    <r>
      <rPr>
        <sz val="11"/>
        <color theme="1"/>
        <rFont val="Calibri"/>
        <family val="2"/>
        <scheme val="minor"/>
      </rPr>
      <t xml:space="preserve">
Does your solution come with a Leads and Opportunity Management Module which allows company to perform the following functions? 
a. setup/edit leads management stages 
b. lead capture (Eg. creation of contacts through scanning name card, or manual entry)
c. create, edit, track leads activities (Eg. scheduling of appointment, input sales activities such as phone calls/email/meeting)
d. lead assignment to salesperson (Eg. automatic/manual assignment based on pre-configured settings)
e. lead qualification and/or scoring 
f. Lead Won/Loss</t>
    </r>
  </si>
  <si>
    <r>
      <rPr>
        <b/>
        <sz val="11"/>
        <color theme="1"/>
        <rFont val="Calibri"/>
        <family val="2"/>
        <scheme val="minor"/>
      </rPr>
      <t xml:space="preserve">Appointment Scheduling </t>
    </r>
    <r>
      <rPr>
        <sz val="11"/>
        <color theme="1"/>
        <rFont val="Calibri"/>
        <family val="2"/>
        <scheme val="minor"/>
      </rPr>
      <t xml:space="preserve">
Does your solution come with an online Appointment Scheduling function that allow prospects to access an online calendar to schedule/edit/cancel appointments?</t>
    </r>
  </si>
  <si>
    <r>
      <rPr>
        <b/>
        <sz val="11"/>
        <color theme="1"/>
        <rFont val="Calibri"/>
        <family val="2"/>
        <scheme val="minor"/>
      </rPr>
      <t>E-mail Integration</t>
    </r>
    <r>
      <rPr>
        <sz val="11"/>
        <color theme="1"/>
        <rFont val="Calibri"/>
        <family val="2"/>
        <scheme val="minor"/>
      </rPr>
      <t xml:space="preserve">
Does your solution come with e-mail integration that automatically/manually tag e-mails to accounts/activities?
Note: [1] Funding support is only for e-mail integration, not for e-mail subscription.</t>
    </r>
  </si>
  <si>
    <r>
      <rPr>
        <b/>
        <sz val="11"/>
        <color theme="1"/>
        <rFont val="Calibri"/>
        <family val="2"/>
        <scheme val="minor"/>
      </rPr>
      <t>Alert System</t>
    </r>
    <r>
      <rPr>
        <sz val="11"/>
        <color theme="1"/>
        <rFont val="Calibri"/>
        <family val="2"/>
        <scheme val="minor"/>
      </rPr>
      <t xml:space="preserve">
Does your solution come with configuration alerts that remind employees of potential missed deadlines, missed leads or other items?</t>
    </r>
  </si>
  <si>
    <r>
      <rPr>
        <b/>
        <sz val="11"/>
        <color theme="1"/>
        <rFont val="Calibri"/>
        <family val="2"/>
        <scheme val="minor"/>
      </rPr>
      <t>Leads Prioritisation</t>
    </r>
    <r>
      <rPr>
        <sz val="11"/>
        <color theme="1"/>
        <rFont val="Calibri"/>
        <family val="2"/>
        <scheme val="minor"/>
      </rPr>
      <t xml:space="preserve">
Does your solution come with leads prioritisation that automatically analyse a lead and decide how qualified it is based on metrics such as the number of employees, industry, or revenue?</t>
    </r>
  </si>
  <si>
    <r>
      <rPr>
        <b/>
        <sz val="11"/>
        <color theme="1"/>
        <rFont val="Calibri"/>
        <family val="2"/>
        <scheme val="minor"/>
      </rPr>
      <t xml:space="preserve">Marketing Campaigns Management
</t>
    </r>
    <r>
      <rPr>
        <sz val="11"/>
        <color theme="1"/>
        <rFont val="Calibri"/>
        <family val="2"/>
        <scheme val="minor"/>
      </rPr>
      <t xml:space="preserve">Does your solution come with Campaign module which allows company to perform the following functions?
a. setup/edit of new campaigns to target leads or customers with segmentation options (Examples of campaigns not limited to email newsletters, autoresponders, surveys, web landing page and automatically personalized campaigns across mobile and social media channels)
b. designer tool to design campaigns with personalisation options
c. Track campaigns effectiveness (eg. number of click throughs, number of emails opened, measure ROI from campaigns etc)
</t>
    </r>
  </si>
  <si>
    <t>Please list the number of reports available in your solution.
No of reports available:</t>
  </si>
  <si>
    <r>
      <rPr>
        <b/>
        <sz val="11"/>
        <color theme="1"/>
        <rFont val="Calibri"/>
        <family val="2"/>
        <scheme val="minor"/>
      </rPr>
      <t xml:space="preserve">Social Media Campaign Module
</t>
    </r>
    <r>
      <rPr>
        <sz val="11"/>
        <color theme="1"/>
        <rFont val="Calibri"/>
        <family val="2"/>
        <scheme val="minor"/>
      </rPr>
      <t>Does your solution come with Social Media Campaign module which integrates social media with marketing campaigns to monitor social media feeds, track contact social activity and interact with leads from the CRM?</t>
    </r>
  </si>
  <si>
    <r>
      <rPr>
        <b/>
        <sz val="11"/>
        <color theme="1"/>
        <rFont val="Calibri"/>
        <family val="2"/>
        <scheme val="minor"/>
      </rPr>
      <t xml:space="preserve">Events to Sales Module
</t>
    </r>
    <r>
      <rPr>
        <sz val="11"/>
        <color theme="1"/>
        <rFont val="Calibri"/>
        <family val="2"/>
        <scheme val="minor"/>
      </rPr>
      <t xml:space="preserve">Does your solution come with Events to Sales module which manages events and translate event results into sales with functions such as contacting attendees with invitations and follow-ups, and perform sales activities, such as organizing a meeting, and generating reports related to such events. </t>
    </r>
  </si>
  <si>
    <t>Does your solution come with AI features, such as: 
- Ability to predict customer behaviour and identify potential sales lead
- Ability to automate routine sales tasks (update forecasts and determine call lists)
- Ability to automate customer responses, data capture activities and follow-ups
- Ability to analyse and predict potential conversion of pipelines
- Others, please specify</t>
  </si>
  <si>
    <r>
      <rPr>
        <b/>
        <sz val="11"/>
        <color theme="1"/>
        <rFont val="Calibri"/>
        <family val="2"/>
        <scheme val="minor"/>
      </rPr>
      <t>Dashboard and reports</t>
    </r>
    <r>
      <rPr>
        <sz val="11"/>
        <color theme="1"/>
        <rFont val="Calibri"/>
        <family val="2"/>
        <scheme val="minor"/>
      </rPr>
      <t xml:space="preserve">
Does your solution come with a Dashboards and Reports Module which allows company to perform the following functions?
- track progress of various activities
- track progress of various campaigns 
- track progress of various contact points in the company 
- generate customer listing by sales
- generate customer data by demographics, behavioural and psychographic factors
- generate leads generation data by activity/source or customer type
- generate lead conversion data by activity or customer type
</t>
    </r>
  </si>
  <si>
    <r>
      <rPr>
        <b/>
        <sz val="11"/>
        <color theme="1"/>
        <rFont val="Calibri"/>
        <family val="2"/>
        <scheme val="minor"/>
      </rPr>
      <t xml:space="preserve">Solution Category: </t>
    </r>
    <r>
      <rPr>
        <sz val="11"/>
        <color theme="1"/>
        <rFont val="Calibri"/>
        <family val="2"/>
        <scheme val="minor"/>
      </rPr>
      <t xml:space="preserve">E-loyalty &amp; Marketing Automation
</t>
    </r>
    <r>
      <rPr>
        <b/>
        <sz val="11"/>
        <color theme="1"/>
        <rFont val="Calibri"/>
        <family val="2"/>
        <scheme val="minor"/>
      </rPr>
      <t>Solution Category Description</t>
    </r>
    <r>
      <rPr>
        <sz val="11"/>
        <color theme="1"/>
        <rFont val="Calibri"/>
        <family val="2"/>
        <scheme val="minor"/>
      </rPr>
      <t>: Offer ability to manage customers through membership and loyalty program. Companies may set up  campaigns or event-based marketing, and promotions. The e-loyalty CRM solution offers loyalty rewards, discounts, and other special incentives designed to reward customer's repeat business.</t>
    </r>
  </si>
  <si>
    <r>
      <t xml:space="preserve">Can your solution allow for cloud based, mobile based and/or web-based usage?  
Note: 
</t>
    </r>
    <r>
      <rPr>
        <b/>
        <sz val="11"/>
        <color theme="1"/>
        <rFont val="Calibri"/>
        <family val="2"/>
        <scheme val="minor"/>
      </rPr>
      <t xml:space="preserve">Definition of E-loyalty &amp; Marketing Automation 
</t>
    </r>
    <r>
      <rPr>
        <sz val="11"/>
        <color theme="1"/>
        <rFont val="Calibri"/>
        <family val="2"/>
        <scheme val="minor"/>
      </rPr>
      <t xml:space="preserve">The solution allows companies to manage their customers through membership and loyalty program. Companies may set up  campaigns or event-based marketing, and promotions. The e-loyalty CRM solution offers loyalty rewards, discounts, and other special incentives designed to reward customer's repeat business. 
[1] The funding support for this category is only for the functions stated in below requirements.
[2] For avoidance of doubt, functions not defined in the solution category should be no more than 30% of the solution, and are not eligible for PSG support.
</t>
    </r>
  </si>
  <si>
    <r>
      <rPr>
        <b/>
        <sz val="11"/>
        <color theme="1"/>
        <rFont val="Calibri"/>
        <family val="2"/>
        <scheme val="minor"/>
      </rPr>
      <t>E-loyalty Customer App</t>
    </r>
    <r>
      <rPr>
        <sz val="11"/>
        <color theme="1"/>
        <rFont val="Calibri"/>
        <family val="2"/>
        <scheme val="minor"/>
      </rPr>
      <t xml:space="preserve">
Does your solution come with a E-loyalty Customer App Module which allows the end users to perform the following functions? 
a. sign up new members with easy access to terms and conditions
b. members profile self-service
c. members PDPA opt in/opt out
d. members loyalty tracking/redemption (Not limited to points, cashback, prepaid items, stamps, vouchers management, purchase history)
e. members rewards catalog
f. members purchase submission
g. news, promotion and notifications
</t>
    </r>
  </si>
  <si>
    <r>
      <rPr>
        <b/>
        <sz val="11"/>
        <color theme="1"/>
        <rFont val="Calibri"/>
        <family val="2"/>
        <scheme val="minor"/>
      </rPr>
      <t xml:space="preserve">E-loyalty Customer App (Other functions)
</t>
    </r>
    <r>
      <rPr>
        <sz val="11"/>
        <color theme="1"/>
        <rFont val="Calibri"/>
        <family val="2"/>
        <scheme val="minor"/>
      </rPr>
      <t xml:space="preserve">a. referral program
b. gamifications
c. customer feedback forms submission and tracking
d. customer survey forms 
e. members contract access  
f. deals locator
g. Sale of Digital Vouchers
h. Support Paid Membership program
i. Support Multi Tier Membership
</t>
    </r>
  </si>
  <si>
    <r>
      <rPr>
        <b/>
        <sz val="11"/>
        <color theme="1"/>
        <rFont val="Calibri"/>
        <family val="2"/>
        <scheme val="minor"/>
      </rPr>
      <t>E-loyalty Admin Console</t>
    </r>
    <r>
      <rPr>
        <sz val="11"/>
        <color theme="1"/>
        <rFont val="Calibri"/>
        <family val="2"/>
        <scheme val="minor"/>
      </rPr>
      <t xml:space="preserve">
Does your solution come with an Admin Module which allows the end users to perform the following functions? 
a. membership management
b. loyalty management (Not limited to points, cashback, prepaid items, stamps, vouchers management) with ability to establish tiers, adjustments to loyalty items
c. rewards catalog management 
d. news and notifications management</t>
    </r>
  </si>
  <si>
    <r>
      <rPr>
        <b/>
        <sz val="11"/>
        <color theme="1"/>
        <rFont val="Calibri"/>
        <family val="2"/>
        <scheme val="minor"/>
      </rPr>
      <t xml:space="preserve">Marketing Management
</t>
    </r>
    <r>
      <rPr>
        <sz val="11"/>
        <color theme="1"/>
        <rFont val="Calibri"/>
        <family val="2"/>
        <scheme val="minor"/>
      </rPr>
      <t xml:space="preserve">Does your solutions comes with Campaign Module which allows company to perform the following functions;
a. Set up /edit one -time Campaigns to target members via email or SMS with segmentation and scheduling options
b. Set up/ edit automated campaigns to target members via email or SMS with segmentation and scheduling options 
(ie. Auto -Triggering Birthdays messages to members during members birthday, Auto triggering reminder messages to members who have not been visiting for more than x number of months
c. Email template or SMS template builder to design and create campaign messages.
e. Tracking of Campaign performance such as Open rate, click through rate etc. 
Note:
[1] SMS charges will not be supported by grant. </t>
    </r>
  </si>
  <si>
    <r>
      <rPr>
        <b/>
        <sz val="11"/>
        <color theme="1"/>
        <rFont val="Calibri"/>
        <family val="2"/>
        <scheme val="minor"/>
      </rPr>
      <t xml:space="preserve">Dashboard and reports
</t>
    </r>
    <r>
      <rPr>
        <sz val="11"/>
        <color theme="1"/>
        <rFont val="Calibri"/>
        <family val="2"/>
        <scheme val="minor"/>
      </rPr>
      <t xml:space="preserve">Does your solution come with dashboard and reports module which allows company to perform the following functions?
a. setup/edit of dashboards
b. list of reports related to Membership (eg. customer analysis report)
c. list of reports related to Loyalty (eg. redemption history report)
d. list of reports related to Promotions  (eg. campaign outcome reports, ROI report)
</t>
    </r>
  </si>
  <si>
    <t>Does the solution has an open API, which can be used to integrate with other systems (such as mobile ordering, self ordering kiosk, POS)</t>
  </si>
  <si>
    <r>
      <t xml:space="preserve">Content Management System
</t>
    </r>
    <r>
      <rPr>
        <sz val="11"/>
        <color theme="1"/>
        <rFont val="Calibri"/>
        <family val="2"/>
        <scheme val="minor"/>
      </rPr>
      <t>Does your solution include a Content Management System (CMS) that is open source or customised?
Eg. Wordpress WooCommerce, Magento, OpenCart, PrestaShop and etc</t>
    </r>
  </si>
  <si>
    <r>
      <rPr>
        <b/>
        <sz val="11"/>
        <color theme="1"/>
        <rFont val="Calibri"/>
        <family val="2"/>
        <scheme val="minor"/>
      </rPr>
      <t>Solution Category:</t>
    </r>
    <r>
      <rPr>
        <sz val="11"/>
        <color theme="1"/>
        <rFont val="Calibri"/>
        <family val="2"/>
        <scheme val="minor"/>
      </rPr>
      <t xml:space="preserve"> Inventory Management and Sales Management System
</t>
    </r>
    <r>
      <rPr>
        <b/>
        <sz val="11"/>
        <color theme="1"/>
        <rFont val="Calibri"/>
        <family val="2"/>
        <scheme val="minor"/>
      </rPr>
      <t>Solution Category Description:</t>
    </r>
    <r>
      <rPr>
        <sz val="11"/>
        <color theme="1"/>
        <rFont val="Calibri"/>
        <family val="2"/>
        <scheme val="minor"/>
      </rPr>
      <t xml:space="preserve"> Setup product details for each item group, inventory locations, journal logs, create price groups / discounts, barcode labelling for RFID search and allow integration with Point of Sales (POS) systems. Offer ability to generate quotations, invoices, purchase orders and generate reports</t>
    </r>
  </si>
  <si>
    <t>Please use this template for Annex 3 package scoping
and submit under Other Supporting documents</t>
  </si>
  <si>
    <t xml:space="preserve">Can your solution allow for cloud based, mobile based and/or web-based usage?  </t>
  </si>
  <si>
    <r>
      <rPr>
        <b/>
        <sz val="11"/>
        <color theme="1"/>
        <rFont val="Calibri"/>
        <family val="2"/>
        <scheme val="minor"/>
      </rPr>
      <t>Inventory Management</t>
    </r>
    <r>
      <rPr>
        <sz val="11"/>
        <color theme="1"/>
        <rFont val="Calibri"/>
        <family val="2"/>
        <scheme val="minor"/>
      </rPr>
      <t xml:space="preserve">
Does your solution come with an Inventory Management Module which enables company to perform the following functions?
- setup/edit inventory product details for different item groups (e.g. dimensions, models)
- setup/ edit various store areas for reference to inventory location (e.g. zones, aisles)
- create inventory journal logs to track movement of inventory items (e.g. date, quantity, cost, reserves, movement, location, staff log)
- create item price/discount groups
- support barcode labelling
- setup/ edit warehouse details (e.g. branches)</t>
    </r>
  </si>
  <si>
    <r>
      <rPr>
        <b/>
        <sz val="11"/>
        <color theme="1"/>
        <rFont val="Calibri"/>
        <family val="2"/>
        <scheme val="minor"/>
      </rPr>
      <t>Supplier Group</t>
    </r>
    <r>
      <rPr>
        <sz val="11"/>
        <color theme="1"/>
        <rFont val="Calibri"/>
        <family val="2"/>
        <scheme val="minor"/>
      </rPr>
      <t xml:space="preserve">
Does your solution have Supplier Group Module which allows company to perform the following functions?
- setup/edit terms of payment
- setup/edit vendor groups
- setup/edit modes of payment 
- setup/edit prices and discounts for different vendor groups
- setup/ edit supplier contracts (e.g. payment details, quantity) </t>
    </r>
  </si>
  <si>
    <r>
      <rPr>
        <b/>
        <sz val="11"/>
        <color theme="1"/>
        <rFont val="Calibri"/>
        <family val="2"/>
        <scheme val="minor"/>
      </rPr>
      <t>Delivery Module (Applicable to both Inventory and Sales Management system)</t>
    </r>
    <r>
      <rPr>
        <sz val="11"/>
        <color theme="1"/>
        <rFont val="Calibri"/>
        <family val="2"/>
        <scheme val="minor"/>
      </rPr>
      <t xml:space="preserve">
Does your solution come with a Delivery Module which allows company to perform the following functions?
- setup/ edit delivery details (e.g. date, customer, mode of transport, shipping and receiving point details, duration of journey)
- setup/ edit terms of delivery 
- setup/ edit carrier details
- track goods receipt and issues</t>
    </r>
  </si>
  <si>
    <r>
      <t>Payment Module</t>
    </r>
    <r>
      <rPr>
        <sz val="11"/>
        <color theme="1"/>
        <rFont val="Calibri"/>
        <family val="2"/>
        <scheme val="minor"/>
      </rPr>
      <t xml:space="preserve">
Does your solution come with a Payment Module which allows company to setup/edit purchase orders (e.g. items, quantity)? </t>
    </r>
  </si>
  <si>
    <r>
      <rPr>
        <b/>
        <sz val="11"/>
        <color theme="1"/>
        <rFont val="Calibri"/>
        <family val="2"/>
        <scheme val="minor"/>
      </rPr>
      <t>Dashboard and Reports</t>
    </r>
    <r>
      <rPr>
        <sz val="11"/>
        <color theme="1"/>
        <rFont val="Calibri"/>
        <family val="2"/>
        <scheme val="minor"/>
      </rPr>
      <t xml:space="preserve">
Does your Inventory Management solution come with a Dashboard and Reports Module which enables company to perform the following functions? 
- track overall inventory levels in warehouse(s) 
- track delivery status by products/customers (e.g., outstanding shipments)
- generate inventory turns by finished goods, raw materials, WIP and parts/product
- generate inventory aging by days, storage location, product type
- generate inventory valuation by product, storage location
- generate projected excess inventory 
- generate projected shortages by product
- generate revenue at risk due to shortages
- generate inventory incoming vs outgoing (by product, date and overall)
Note:
[1] Solution is required to have all reports</t>
    </r>
  </si>
  <si>
    <r>
      <t xml:space="preserve">Forecasting
</t>
    </r>
    <r>
      <rPr>
        <sz val="11"/>
        <color theme="1"/>
        <rFont val="Calibri"/>
        <family val="2"/>
        <scheme val="minor"/>
      </rPr>
      <t>Does your solution come with a Forecasting Module which enables company to setup/edit forecast models (e.g. based on inventory levels, trends and base demands)?</t>
    </r>
  </si>
  <si>
    <t>Does your solution automatically trigger reminder alert when inventory level reached a pre-set low level?</t>
  </si>
  <si>
    <t>Does your solution allow customisation of different units of measurements e.g. in litres, weight, pallets, pieces, cartons etc?</t>
  </si>
  <si>
    <t xml:space="preserve">Does your solution allow real-time stock-taking of inventory/assets via integration with RFID hardware, e.g. installed with RFID reader, tags, tunnel gantry?
</t>
  </si>
  <si>
    <r>
      <t>Customer Groups</t>
    </r>
    <r>
      <rPr>
        <sz val="11"/>
        <color theme="1"/>
        <rFont val="Calibri"/>
        <family val="2"/>
        <scheme val="minor"/>
      </rPr>
      <t xml:space="preserve">
Does your solution come with a Customer Groups Module which allows company to perform the following functions? </t>
    </r>
    <r>
      <rPr>
        <b/>
        <sz val="11"/>
        <color theme="1"/>
        <rFont val="Calibri"/>
        <family val="2"/>
        <scheme val="minor"/>
      </rPr>
      <t xml:space="preserve">
</t>
    </r>
    <r>
      <rPr>
        <sz val="11"/>
        <color theme="1"/>
        <rFont val="Calibri"/>
        <family val="2"/>
        <scheme val="minor"/>
      </rPr>
      <t>- setup/edit customer groups
- setup/edit terms of payment
- setup/edit modes of payment
- setup/edit prices and discounts for different customer groups
- setup/edit vendor contracts (e.g. payment details, quantity)</t>
    </r>
  </si>
  <si>
    <r>
      <t xml:space="preserve">Invoice/Quotation
</t>
    </r>
    <r>
      <rPr>
        <sz val="11"/>
        <color theme="1"/>
        <rFont val="Calibri"/>
        <family val="2"/>
        <scheme val="minor"/>
      </rPr>
      <t xml:space="preserve">Does your solution come with an Invoice/Quotation Module which enables company to setup/edit invoice and quotation details? </t>
    </r>
  </si>
  <si>
    <r>
      <t xml:space="preserve">Sales/Delivery Order </t>
    </r>
    <r>
      <rPr>
        <sz val="11"/>
        <color theme="1"/>
        <rFont val="Calibri"/>
        <family val="2"/>
        <scheme val="minor"/>
      </rPr>
      <t xml:space="preserve">
Does your solution come with a Sales/Delivery Module which allows company to perform the following functions? 
- setup/edit sales form (sales origin, delivery details, customer details, item list, account manager, payment details)
- setup/ edit delivery order form based on delivery module details
- setup/ edit customer payment </t>
    </r>
  </si>
  <si>
    <r>
      <t xml:space="preserve">Dashboards and Reports
</t>
    </r>
    <r>
      <rPr>
        <sz val="11"/>
        <color theme="1"/>
        <rFont val="Calibri"/>
        <family val="2"/>
        <scheme val="minor"/>
      </rPr>
      <t>Does your Sales Management system come with Dashboards and Reports Module that enables company to perform the following functions? 
- monitor sales transactions &amp; forecasts
- setup/ edit sales contracts with customers based on prices and discounts of different customer groups
- setup/ edit sales return function (e.g. warehouse, location, customer, product details, remarks)
- generate customer listing by sales
- generate sales cycle analytics 
- conduct sales tracking (to analyse sales pipeline, by product category)</t>
    </r>
  </si>
  <si>
    <r>
      <t xml:space="preserve">Integration
</t>
    </r>
    <r>
      <rPr>
        <sz val="11"/>
        <color theme="1"/>
        <rFont val="Calibri"/>
        <family val="2"/>
        <scheme val="minor"/>
      </rPr>
      <t>Are the Inventory Management function and the Sales Management function tightly integrated? E.g. Delivery Module (Inventory) should be linked to Customer Group (Sales).</t>
    </r>
  </si>
  <si>
    <t>Does your solution come with AI features, such as: 
- Ability to perform demand prediction for inventory management
- Ability to automate routine sales tasks (update forecasts and determine call lists)
- Ability to automate customer responses, data capture activities and follow-ups
- Ability to analyse and predict potential conversion of pipelines
- Others, please specify</t>
  </si>
  <si>
    <r>
      <rPr>
        <b/>
        <sz val="11"/>
        <color theme="1"/>
        <rFont val="Calibri"/>
        <family val="2"/>
        <scheme val="minor"/>
      </rPr>
      <t xml:space="preserve">Solution Category: </t>
    </r>
    <r>
      <rPr>
        <sz val="11"/>
        <color theme="1"/>
        <rFont val="Calibri"/>
        <family val="2"/>
        <scheme val="minor"/>
      </rPr>
      <t xml:space="preserve">Accounting Management and Sales Management System
</t>
    </r>
    <r>
      <rPr>
        <b/>
        <sz val="11"/>
        <color theme="1"/>
        <rFont val="Calibri"/>
        <family val="2"/>
        <scheme val="minor"/>
      </rPr>
      <t>Solution Category Description:</t>
    </r>
    <r>
      <rPr>
        <sz val="11"/>
        <color theme="1"/>
        <rFont val="Calibri"/>
        <family val="2"/>
        <scheme val="minor"/>
      </rPr>
      <t xml:space="preserve"> Offers a company the ability to manage their accounting process such as general ledger setup, create journal entries, calculate sales tax, cash flow, generate AR / AP reports. Offer ability to generate quotations, invoices, purchase orders and generate reports.</t>
    </r>
  </si>
  <si>
    <t>Can your solution allow for cloud based, mobile based and/or web-based usage?  
Note:
[1] This solution should not include accounting services and corporate secretarial services.</t>
  </si>
  <si>
    <r>
      <rPr>
        <b/>
        <sz val="11"/>
        <color theme="1"/>
        <rFont val="Calibri"/>
        <family val="2"/>
        <scheme val="minor"/>
      </rPr>
      <t>Accounts Module</t>
    </r>
    <r>
      <rPr>
        <sz val="11"/>
        <color theme="1"/>
        <rFont val="Calibri"/>
        <family val="2"/>
        <scheme val="minor"/>
      </rPr>
      <t xml:space="preserve">
Does your solution come with Accounts Module which enables company to perform the following functions? 
- setup general ledger
- create journal entries
- allow reconciliations (e.g. to bank statements)
- calculate sales tax
- calculate cash flow
- generate accounts receivable summary
- generate accounts payable summary</t>
    </r>
  </si>
  <si>
    <r>
      <rPr>
        <b/>
        <sz val="11"/>
        <color theme="1"/>
        <rFont val="Calibri"/>
        <family val="2"/>
        <scheme val="minor"/>
      </rPr>
      <t>Customer Groups (Applicable for both Accounting and Sales Management System)</t>
    </r>
    <r>
      <rPr>
        <sz val="11"/>
        <color theme="1"/>
        <rFont val="Calibri"/>
        <family val="2"/>
        <scheme val="minor"/>
      </rPr>
      <t xml:space="preserve">
Does your solution come with Customer Groups Module which allows company to perform the following functions?
- setup/edit customer groups
- setup/edit terms of payment
- setup/edit modes of payment 
- setup/edit prices and discounts for different customer groups
- setup/ edit vendor contracts (e.g. payment details, quantity)</t>
    </r>
  </si>
  <si>
    <r>
      <rPr>
        <b/>
        <sz val="11"/>
        <color theme="1"/>
        <rFont val="Calibri"/>
        <family val="2"/>
        <scheme val="minor"/>
      </rPr>
      <t>Supplier groups</t>
    </r>
    <r>
      <rPr>
        <sz val="11"/>
        <color theme="1"/>
        <rFont val="Calibri"/>
        <family val="2"/>
        <scheme val="minor"/>
      </rPr>
      <t xml:space="preserve">
Does your solution come with a Supplier Groups Module which allows company to perform the following functions?
- setup/edit terms of payment
- setup/edit supplier groups
- setup/edit modes of payment 
- setup/edit prices and discounts for different supplier groups</t>
    </r>
  </si>
  <si>
    <r>
      <rPr>
        <b/>
        <sz val="11"/>
        <color theme="1"/>
        <rFont val="Calibri"/>
        <family val="2"/>
        <scheme val="minor"/>
      </rPr>
      <t>Dashboards and Reports</t>
    </r>
    <r>
      <rPr>
        <sz val="11"/>
        <color theme="1"/>
        <rFont val="Calibri"/>
        <family val="2"/>
        <scheme val="minor"/>
      </rPr>
      <t xml:space="preserve">
Does your solution come with Dashboards and Reports Module which allows company to perform the following functions? 
- apply filters to analyse customer groups
- review outstanding/ageing payables 
- review outstanding/ageing receivables
- create statement of accounts
- create balance sheet 
- review overall budget
- review monthly expenses and revenue 
- present an overview of company's health with these ratios but not limited to the following: operating profit, cash ratio, net cash flow from operating activities, current ratio, gross margin, return on capital, return on sale, gearing ratio, interest cover, interest coverage ratio etc.</t>
    </r>
  </si>
  <si>
    <r>
      <t xml:space="preserve">Budgeting </t>
    </r>
    <r>
      <rPr>
        <sz val="11"/>
        <color theme="1"/>
        <rFont val="Calibri"/>
        <family val="2"/>
        <scheme val="minor"/>
      </rPr>
      <t xml:space="preserve">
Does your solution come with Budgeting Module which allows company to create budget for the line items? </t>
    </r>
  </si>
  <si>
    <r>
      <rPr>
        <b/>
        <sz val="11"/>
        <color theme="1"/>
        <rFont val="Calibri"/>
        <family val="2"/>
        <scheme val="minor"/>
      </rPr>
      <t>Delivery Module</t>
    </r>
    <r>
      <rPr>
        <sz val="11"/>
        <color theme="1"/>
        <rFont val="Calibri"/>
        <family val="2"/>
        <scheme val="minor"/>
      </rPr>
      <t xml:space="preserve">
Does your solution come with a Delivery Module which allows company to perform the following functions? 
- setup/edit delivery details (e.g. date, customer, mode of transport, shipping and receiving point details, duration of journey) 
- setup/edit terms of delivery
- setup/edit carrier details
- track goods receipt and issues</t>
    </r>
  </si>
  <si>
    <r>
      <rPr>
        <b/>
        <sz val="11"/>
        <color theme="1"/>
        <rFont val="Calibri"/>
        <family val="2"/>
        <scheme val="minor"/>
      </rPr>
      <t>Invoice/Quotation</t>
    </r>
    <r>
      <rPr>
        <sz val="11"/>
        <color theme="1"/>
        <rFont val="Calibri"/>
        <family val="2"/>
        <scheme val="minor"/>
      </rPr>
      <t xml:space="preserve">
Does your solution come with an Invoice/Quotation Module which enables company to setup/edit invoice and quotation details? </t>
    </r>
  </si>
  <si>
    <r>
      <t xml:space="preserve">Sales/Delivery Order 
</t>
    </r>
    <r>
      <rPr>
        <sz val="11"/>
        <color theme="1"/>
        <rFont val="Calibri"/>
        <family val="2"/>
        <scheme val="minor"/>
      </rPr>
      <t xml:space="preserve">Does your solution come with a Sales/Delivery Module which allows company to perform the following functions? 
- setup/edit sales form (sales origin, delivery details, customer details, item list, account manager, payment details)
- setup/ edit delivery order form based on delivery module details
- setup/ edit customer payment </t>
    </r>
  </si>
  <si>
    <r>
      <t>Dashboards and Reports (Sales)</t>
    </r>
    <r>
      <rPr>
        <sz val="11"/>
        <color theme="1"/>
        <rFont val="Calibri"/>
        <family val="2"/>
        <scheme val="minor"/>
      </rPr>
      <t xml:space="preserve">
Does your solution come with a Dashboards and Reports Module which allows company to perform the following functions? 
- monitor sales transactions &amp; forecasts
- setup/ edit sales contracts with customers based on prices and discounts of different customer groups
- setup/ edit sales return function (e.g. warehouse, location, customer, product details, remarks)
- generate customer listing by sales
- generate sales cycle analytics 
- conduct sales tracking (to analyse sales pipeline, by product category)</t>
    </r>
  </si>
  <si>
    <r>
      <rPr>
        <b/>
        <sz val="11"/>
        <color theme="1"/>
        <rFont val="Calibri"/>
        <family val="2"/>
        <scheme val="minor"/>
      </rPr>
      <t>Integration</t>
    </r>
    <r>
      <rPr>
        <sz val="11"/>
        <color theme="1"/>
        <rFont val="Calibri"/>
        <family val="2"/>
        <scheme val="minor"/>
      </rPr>
      <t xml:space="preserve">
Are the Sales Management function and Accounting Management function tightly integrated? 
E.g. Sales/delivery orders (Sales) should be linked to customer groups (Accounting) and Sales management (Sales) should be linked to Accounts module (Accounting). 
</t>
    </r>
  </si>
  <si>
    <t>Tax Preparation and Submission
Is your solution listed on IRAS Accounting Software Register Plus (ASR+)?
Note: 
[1] Your company and solution are required to be registered with IRAS under the ASR+ framework.
[2] For more information, please refer to IRAS ASR+ website for more details</t>
  </si>
  <si>
    <t>Please provide screen shots of IRAS listing and name the file as "IRAS ASR Supporting.pdf". Submit this document in your submission. 
If you answered No, please do not continue with the submission until your solution is listed in IRAS ASR+ Listing.
Link: https://www.iras.gov.sg/who-we-are/what-we-do/digital-collaboration/iras-accounting-software-register-plus</t>
  </si>
  <si>
    <t>Does your solution come with AI features, such as: 
- Ability to automate routine sales tasks (update forecasts and determine call lists)
- Ability to automate customer responses, data capture activities and follow-ups
- Ability to analyse and predict potential conversion of pipelines
- Others, please specify</t>
  </si>
  <si>
    <r>
      <rPr>
        <b/>
        <sz val="11"/>
        <color theme="1"/>
        <rFont val="Calibri"/>
        <family val="2"/>
        <scheme val="minor"/>
      </rPr>
      <t xml:space="preserve">Solution Category: </t>
    </r>
    <r>
      <rPr>
        <sz val="11"/>
        <color theme="1"/>
        <rFont val="Calibri"/>
        <family val="2"/>
        <scheme val="minor"/>
      </rPr>
      <t xml:space="preserve"> Accounting Management, Inventory Management and Sales Management System
</t>
    </r>
    <r>
      <rPr>
        <b/>
        <sz val="11"/>
        <color theme="1"/>
        <rFont val="Calibri"/>
        <family val="2"/>
        <scheme val="minor"/>
      </rPr>
      <t>Solution Category Description:</t>
    </r>
    <r>
      <rPr>
        <sz val="11"/>
        <color theme="1"/>
        <rFont val="Calibri"/>
        <family val="2"/>
        <scheme val="minor"/>
      </rPr>
      <t xml:space="preserve"> Offers a company the ability to manage their accounting process such as general ledger setup, create journal entries, calculate sales tax, cash flow, generate AR / AP reports. Offer ability to generate quotations, invoices, purchase orders and generate reports. Setup product details for each item group, inventory locations, journal logs, create price groups / discounts, barcode labelling for RFID search and allow integration with Point of Sales (POS) systems.</t>
    </r>
  </si>
  <si>
    <t xml:space="preserve">Can your solution allow for cloud based, mobile based and/or web-based usage?  
Note:
[1] This solution should not include accounting services and corporate secretarial services.
</t>
  </si>
  <si>
    <r>
      <rPr>
        <b/>
        <sz val="11"/>
        <color theme="1"/>
        <rFont val="Calibri"/>
        <family val="2"/>
        <scheme val="minor"/>
      </rPr>
      <t>Supplier groups (Accounting)</t>
    </r>
    <r>
      <rPr>
        <sz val="11"/>
        <color theme="1"/>
        <rFont val="Calibri"/>
        <family val="2"/>
        <scheme val="minor"/>
      </rPr>
      <t xml:space="preserve">
Does your solution come with a Supplier Groups Module which allows company to perform the following functions?
- setup/edit terms of payment
- setup/edit supplier groups
- setup/edit modes of payment 
- setup/edit prices and discounts for different supplier groups</t>
    </r>
  </si>
  <si>
    <r>
      <rPr>
        <b/>
        <sz val="11"/>
        <color theme="1"/>
        <rFont val="Calibri"/>
        <family val="2"/>
        <scheme val="minor"/>
      </rPr>
      <t>Dashboards and Reports (Accounting)</t>
    </r>
    <r>
      <rPr>
        <sz val="11"/>
        <color theme="1"/>
        <rFont val="Calibri"/>
        <family val="2"/>
        <scheme val="minor"/>
      </rPr>
      <t xml:space="preserve">
Does your solution come with Dashboards and Reports Module which allows company to perform the following functions? 
- apply filters to analyse customer groups
- review outstanding/ageing payables 
- review outstanding/ageing receivables
- create statement of accounts
- create balance sheet 
- review overall budget
- review monthly expenses and revenue 
- present an overview of company's health with these ratios but not limited to the following: operating profit, cash ratio, net cash flow from operating activities, current ratio, gross margin, return on capital, return on sale, gearing ratio, interest cover, interest coverage ratio etc.</t>
    </r>
  </si>
  <si>
    <r>
      <rPr>
        <b/>
        <sz val="11"/>
        <color theme="1"/>
        <rFont val="Calibri"/>
        <family val="2"/>
        <scheme val="minor"/>
      </rPr>
      <t>Inventory Management</t>
    </r>
    <r>
      <rPr>
        <sz val="11"/>
        <color theme="1"/>
        <rFont val="Calibri"/>
        <family val="2"/>
        <scheme val="minor"/>
      </rPr>
      <t xml:space="preserve">
Does your solution come with an Inventory Management Module which enables company to perform the following functions?
- setup/edit inventory product details for different item groups (e.g. dimensions, models)
- setup/ edit various store areas for reference to inventory location (e.g. zones, aisles)
- create inventory journal logs to track movement of inventory items (e.g. date, quantity, cost, reserves, movement, location, staff log)
- create item price/discount groups
- support barcode labelling
- setup/ edit warehouse details (e.g. branches)
</t>
    </r>
  </si>
  <si>
    <r>
      <rPr>
        <b/>
        <sz val="11"/>
        <color theme="1"/>
        <rFont val="Calibri"/>
        <family val="2"/>
        <scheme val="minor"/>
      </rPr>
      <t>Supplier Group (Inventory)</t>
    </r>
    <r>
      <rPr>
        <sz val="11"/>
        <color theme="1"/>
        <rFont val="Calibri"/>
        <family val="2"/>
        <scheme val="minor"/>
      </rPr>
      <t xml:space="preserve">
Does your solution have Supplier Group Module which allows company to perform the following functions?
- setup/edit terms of payment
- setup/edit vendor groups
- setup/edit modes of payment 
- setup/edit prices and discounts for different vendor groups
- setup/ edit supplier contracts (e.g. payment details, quantity) </t>
    </r>
  </si>
  <si>
    <r>
      <rPr>
        <b/>
        <sz val="11"/>
        <color theme="1"/>
        <rFont val="Calibri"/>
        <family val="2"/>
        <scheme val="minor"/>
      </rPr>
      <t>Delivery Module (Applicable to both Inventory and Sales Management system)</t>
    </r>
    <r>
      <rPr>
        <sz val="11"/>
        <color theme="1"/>
        <rFont val="Calibri"/>
        <family val="2"/>
        <scheme val="minor"/>
      </rPr>
      <t xml:space="preserve">
Does your solution come with a Delivery Module which allows company to perform the following functions?
- setup/ edit delivery details (e.g. date, customer, mode of transport, shipping and receiving point details, duration of journey)
- setup/ edit terms of delivery 
- setup/ edit carrier details
- track goods receipt and issues </t>
    </r>
  </si>
  <si>
    <r>
      <rPr>
        <b/>
        <sz val="11"/>
        <color theme="1"/>
        <rFont val="Calibri"/>
        <family val="2"/>
        <scheme val="minor"/>
      </rPr>
      <t>Dashboard and Reports (Inventory)</t>
    </r>
    <r>
      <rPr>
        <sz val="11"/>
        <color theme="1"/>
        <rFont val="Calibri"/>
        <family val="2"/>
        <scheme val="minor"/>
      </rPr>
      <t xml:space="preserve">
Does your Inventory Management solution come with a Dashboard and Reports Module which enables company to perform the following functions? 
- track overall inventory levels in warehouse(s) 
- track delivery status by products/customers (e.g., outstanding shipments)
- generate inventory turns by finished goods, raw materials, WIP and parts/product
- generate inventory aging by days, storage location, product type
- generate inventory valuation by product, storage location
- generate projected excess inventory 
- generate projected shortages by product
- generate revenue at risk due to shortages
- generate inventory incoming vs outgoing (by product, date and overall)</t>
    </r>
  </si>
  <si>
    <r>
      <t xml:space="preserve">Sales/Delivery Order </t>
    </r>
    <r>
      <rPr>
        <sz val="11"/>
        <rFont val="Calibri"/>
        <family val="2"/>
        <scheme val="minor"/>
      </rPr>
      <t xml:space="preserve">
Does your solution come with a Sales/Delivery Module which allows company to perform the following functions? 
- setup/edit sales form (sales origin, delivery details, customer details, item list, account manager, payment details)
- setup/ edit delivery order form based on delivery module details
- setup/ edit customer payment </t>
    </r>
  </si>
  <si>
    <r>
      <t xml:space="preserve">Dashboards and Reports (Sales)
</t>
    </r>
    <r>
      <rPr>
        <sz val="11"/>
        <rFont val="Calibri"/>
        <family val="2"/>
        <scheme val="minor"/>
      </rPr>
      <t>Does your solution come with Dashboards and Reports Module that enables company to perform the following functions? 
- monitor sales transactions &amp; forecasts
- setup/ edit sales contracts with customers based on prices and discounts of different customer groups
- setup/ edit sales return function (e.g. warehouse, location, customer, product details, remarks)
- generate customer listing by sales
- generate sales cycle analytics 
- conduct sales tracking (to analyse sales pipeline, by product category)</t>
    </r>
  </si>
  <si>
    <r>
      <rPr>
        <b/>
        <sz val="11"/>
        <rFont val="Calibri"/>
        <family val="2"/>
        <scheme val="minor"/>
      </rPr>
      <t>Integration</t>
    </r>
    <r>
      <rPr>
        <sz val="11"/>
        <rFont val="Calibri"/>
        <family val="2"/>
        <scheme val="minor"/>
      </rPr>
      <t xml:space="preserve">
Are the Accounting Management function, Inventory Management function and Sales Management function tightly integrated? E.g. Inventory and Accounting vendor groups are the same, Forecasting (Inventory) data should be linked to Financial reports (Accounting), Inventory Management (Inventory) should be linked to Sales/Delivery order (Sales).              
</t>
    </r>
  </si>
  <si>
    <t xml:space="preserve">Please submit a document containing screenshots of the IRAS listing, named "IRAS ASR Supporting.pdf", as part of your submission.
Do not continue with the submission until your solution is listed in IRAS ASR+ Listing.
</t>
  </si>
  <si>
    <r>
      <rPr>
        <b/>
        <sz val="11"/>
        <color theme="1"/>
        <rFont val="Calibri"/>
        <family val="2"/>
        <scheme val="minor"/>
      </rPr>
      <t xml:space="preserve">Solution Category: </t>
    </r>
    <r>
      <rPr>
        <sz val="11"/>
        <color theme="1"/>
        <rFont val="Calibri"/>
        <family val="2"/>
        <scheme val="minor"/>
      </rPr>
      <t xml:space="preserve">Fleet Management System
</t>
    </r>
    <r>
      <rPr>
        <b/>
        <sz val="11"/>
        <color theme="1"/>
        <rFont val="Calibri"/>
        <family val="2"/>
        <scheme val="minor"/>
      </rPr>
      <t>Solution Category Description:</t>
    </r>
    <r>
      <rPr>
        <sz val="11"/>
        <color theme="1"/>
        <rFont val="Calibri"/>
        <family val="2"/>
        <scheme val="minor"/>
      </rPr>
      <t xml:space="preserve"> Telematics and GPS tracking technology that provides the company a complete overview of its fleet’s real-time location and operating condition.</t>
    </r>
  </si>
  <si>
    <t>Does your solution include telematics and GPS tracking technology which provides the company a complete overview of its fleet’s real-time location and operating condition?</t>
  </si>
  <si>
    <t>Does your solution allow companies to tailor the fleet journey, manage cost control, improve fleet utilization and improve productivity?</t>
  </si>
  <si>
    <t>Does your solution automate route planning and optimisation based on data collected?</t>
  </si>
  <si>
    <t>Does your solution provide data gathering and analysis on the following: 
- Mileage and fuel consumption
- Vehicle maintenance and servicing tasks</t>
  </si>
  <si>
    <r>
      <rPr>
        <b/>
        <sz val="11"/>
        <color theme="1"/>
        <rFont val="Calibri"/>
        <family val="2"/>
        <scheme val="minor"/>
      </rPr>
      <t xml:space="preserve">Solution Category: </t>
    </r>
    <r>
      <rPr>
        <sz val="11"/>
        <color theme="1"/>
        <rFont val="Calibri"/>
        <family val="2"/>
        <scheme val="minor"/>
      </rPr>
      <t xml:space="preserve">Fleet Safety Management System
</t>
    </r>
    <r>
      <rPr>
        <b/>
        <sz val="11"/>
        <color theme="1"/>
        <rFont val="Calibri"/>
        <family val="2"/>
        <scheme val="minor"/>
      </rPr>
      <t>Solution Category Description:</t>
    </r>
    <r>
      <rPr>
        <sz val="11"/>
        <color theme="1"/>
        <rFont val="Calibri"/>
        <family val="2"/>
        <scheme val="minor"/>
      </rPr>
      <t xml:space="preserve"> Offers at least one of Driver Status Monitoring system, Blind Spot detection system and Advanced Driver Assistance System.</t>
    </r>
  </si>
  <si>
    <r>
      <t xml:space="preserve">Does your solution offer </t>
    </r>
    <r>
      <rPr>
        <u/>
        <sz val="11"/>
        <color theme="1"/>
        <rFont val="Calibri"/>
        <family val="2"/>
        <scheme val="minor"/>
      </rPr>
      <t>at least one</t>
    </r>
    <r>
      <rPr>
        <sz val="11"/>
        <color theme="1"/>
        <rFont val="Calibri"/>
        <family val="2"/>
        <scheme val="minor"/>
      </rPr>
      <t xml:space="preserve"> of the following features ?
i) Driver Status Monitoring System (DSMS) to detect and alert the driver of fatigue events such as closing of eyes and distractions such as making phone calls
ii)  Advanced Driver Assistance System (ADAS) including forward collision warning, lane departure warning and pedestrian / cyclist collision warning to alert the driver of potential collisions. 
iii) Blind Spot Detection System to improve situational awareness and alert the driver of pedestrian, cyclist or motorcyclist, or worker in the vehicle’s blind spot. </t>
    </r>
  </si>
  <si>
    <t>Does your solution allow Driver behaviour monitoring to uncover poor driving habit such as harsh braking and acceleration, harsh cornering,  tailgating and speeding ?</t>
  </si>
  <si>
    <t>Does your solution offer Indoor Analogue Camera to capture the activity in vehicle cabin ?</t>
  </si>
  <si>
    <t>Does your solution provide fleet security features such as remote locking?</t>
  </si>
  <si>
    <r>
      <rPr>
        <b/>
        <sz val="11"/>
        <color theme="1"/>
        <rFont val="Calibri"/>
        <family val="2"/>
        <scheme val="minor"/>
      </rPr>
      <t>Solution Category:</t>
    </r>
    <r>
      <rPr>
        <sz val="11"/>
        <color theme="1"/>
        <rFont val="Calibri"/>
        <family val="2"/>
        <scheme val="minor"/>
      </rPr>
      <t xml:space="preserve"> Digital Marketing Packages
</t>
    </r>
    <r>
      <rPr>
        <b/>
        <sz val="11"/>
        <color theme="1"/>
        <rFont val="Calibri"/>
        <family val="2"/>
        <scheme val="minor"/>
      </rPr>
      <t>Solution Category Description:</t>
    </r>
    <r>
      <rPr>
        <sz val="11"/>
        <color theme="1"/>
        <rFont val="Calibri"/>
        <family val="2"/>
        <scheme val="minor"/>
      </rPr>
      <t xml:space="preserve"> Offers a company the ability to onboard digital marketing packages such as Search Engine Optimisation (SEO), Search Engine Marketing (SEM), Social Media Marketing (SMA) to improve revenue, branding and etc.</t>
    </r>
  </si>
  <si>
    <r>
      <rPr>
        <b/>
        <sz val="11"/>
        <color theme="1"/>
        <rFont val="Calibri"/>
        <family val="2"/>
        <scheme val="minor"/>
      </rPr>
      <t xml:space="preserve">Solution Category:  </t>
    </r>
    <r>
      <rPr>
        <sz val="11"/>
        <color theme="1"/>
        <rFont val="Calibri"/>
        <family val="2"/>
        <scheme val="minor"/>
      </rPr>
      <t xml:space="preserve">Document Management and Mobile Access System
</t>
    </r>
    <r>
      <rPr>
        <b/>
        <sz val="11"/>
        <color theme="1"/>
        <rFont val="Calibri"/>
        <family val="2"/>
        <scheme val="minor"/>
      </rPr>
      <t>Solution Category Description:</t>
    </r>
    <r>
      <rPr>
        <sz val="11"/>
        <color theme="1"/>
        <rFont val="Calibri"/>
        <family val="2"/>
        <scheme val="minor"/>
      </rPr>
      <t xml:space="preserve"> Ability to synchronize digital documents across multiple sites, create user permissions, provide search, audit trail and data backup capabilities.</t>
    </r>
  </si>
  <si>
    <t xml:space="preserve">Can your solution allow for cloud based, mobile based and/or web-based usage?  
Note:
[1] A document management system is a system used to receive, track, manage and store documents and reduce paper with features defined in the below requirements.
[2] The funding support for this category is only for the functions stated int he below requirements.
[3] For avoidance of doubt, solutions such as document repository, document signing, document creation, data backup, cyber security solutions and/or solutions bundled with other functions not defined in the below requirements are not eligible
[4] Hardware support is not eligible for this solution category.
[5] The solution must capabilities to process all forms of documents from multiple sources for the entire business. For example, the solution must manage documents from finance, HR, sales, marketing, logistics, operations and all other departments in a company. </t>
  </si>
  <si>
    <t xml:space="preserve">Does your solution enable the company to perform the following functions?
- Synchronise digital documents across multiple sites
- capture documents from multiple sources (i.e. Scan, capture and digitize from paper files, Emails and attachments, External applications like CRM or ERP and etc)
- Have the ability to create users’ permission and authorisation to restrict the level of data access to selected personnel. Access rights should be granted on a document-basis and not on a generic user-basis. 
- Provide for search engine function (i.e. Search by text in document, file name, file format, indexing number, user etc)
- Provide for audit trail to track the changes made to a document (i.e. track user that made the change(s), the change(s) made (e.g. deletion, rename, edited document, etc); timestamp, etc)
- Provide for local data backup for disaster recovery
- Provide for version control for retrieval (i.e.  min 5 versions, or min 30 of days recovery period)
- Grants access to all employees for mobile based, web-based and cloud based usage. 
- Allow for collaboration and file-sharing </t>
  </si>
  <si>
    <t>Does your solution come with AI features, such as: 
- Automate document classification and processing
- Data extraction and document clustering
- Others, please specify</t>
  </si>
  <si>
    <t>Does your solution come with OCR functionalities, such as: 
- OCR content search within the document
- OCR content search in search function
- Others, please specify</t>
  </si>
  <si>
    <t>Is your solution compliant to security and policy regulations regarding documents and records? Please briefly elaborate the security measures implemented to ensure the security and confidentiality of the document stored in your solution.</t>
  </si>
  <si>
    <r>
      <rPr>
        <b/>
        <sz val="11"/>
        <color theme="1"/>
        <rFont val="Calibri"/>
        <family val="2"/>
        <scheme val="minor"/>
      </rPr>
      <t xml:space="preserve">Solution Category: </t>
    </r>
    <r>
      <rPr>
        <sz val="11"/>
        <color theme="1"/>
        <rFont val="Calibri"/>
        <family val="2"/>
        <scheme val="minor"/>
      </rPr>
      <t xml:space="preserve">Multichannel E-commerce Software (MES)
</t>
    </r>
    <r>
      <rPr>
        <b/>
        <sz val="11"/>
        <color theme="1"/>
        <rFont val="Calibri"/>
        <family val="2"/>
        <scheme val="minor"/>
      </rPr>
      <t>Solution Category Description:</t>
    </r>
    <r>
      <rPr>
        <sz val="11"/>
        <color theme="1"/>
        <rFont val="Calibri"/>
        <family val="2"/>
        <scheme val="minor"/>
      </rPr>
      <t xml:space="preserve"> Multichannel E-commerce Software (MES) is a software solution that facilitates sales, order, and inventory management for merchants by allowing them to manage multiple e-commerce channels in real-time or near real-time through a single interface. It integrates with various e-commerce channels, including marketplaces and webstores, enabling businesses to manage multiple e-stores simultaneously. MES makes it easy for businesses to manage their listings and orders, and keep their inventories in sync across different channels. Additionally, the software provides a reporting dashboard that offers valuable insights into sales and inventory. 
</t>
    </r>
    <r>
      <rPr>
        <b/>
        <sz val="11"/>
        <color theme="1"/>
        <rFont val="Calibri"/>
        <family val="2"/>
        <scheme val="minor"/>
      </rPr>
      <t>Note</t>
    </r>
    <r>
      <rPr>
        <sz val="11"/>
        <color theme="1"/>
        <rFont val="Calibri"/>
        <family val="2"/>
        <scheme val="minor"/>
      </rPr>
      <t>: Customisation and customised integration are not supported.</t>
    </r>
  </si>
  <si>
    <r>
      <rPr>
        <b/>
        <sz val="11"/>
        <color rgb="FF000000"/>
        <rFont val="Calibri"/>
        <family val="2"/>
        <scheme val="minor"/>
      </rPr>
      <t>Accessibility</t>
    </r>
    <r>
      <rPr>
        <sz val="11"/>
        <color rgb="FF000000"/>
        <rFont val="Calibri"/>
        <family val="2"/>
        <scheme val="minor"/>
      </rPr>
      <t xml:space="preserve">
Does your solution allow for cloud-based, mobile-based, and/or web-based usage? </t>
    </r>
  </si>
  <si>
    <r>
      <rPr>
        <b/>
        <sz val="11"/>
        <color rgb="FF000000"/>
        <rFont val="Calibri"/>
        <family val="2"/>
        <scheme val="minor"/>
      </rPr>
      <t xml:space="preserve">Multichannel integration
</t>
    </r>
    <r>
      <rPr>
        <sz val="11"/>
        <color rgb="FF000000"/>
        <rFont val="Calibri"/>
        <family val="2"/>
        <scheme val="minor"/>
      </rPr>
      <t xml:space="preserve">Can the solution integrate to multiple channels (minimally 2 channels), such as marketplaces (e.g. Amazon, Shopee, Lazada, etc.) and webstores (brand.com) and allow for management in a single dashboard , including inventory management and order processing?
</t>
    </r>
    <r>
      <rPr>
        <b/>
        <sz val="11"/>
        <color rgb="FF000000"/>
        <rFont val="Calibri"/>
        <family val="2"/>
        <scheme val="minor"/>
      </rPr>
      <t>Note</t>
    </r>
    <r>
      <rPr>
        <sz val="11"/>
        <color rgb="FF000000"/>
        <rFont val="Calibri"/>
        <family val="2"/>
        <scheme val="minor"/>
      </rPr>
      <t>: Please specify in the comments section the number and names of e-commerce platforms that the solution has already been integrated with.</t>
    </r>
  </si>
  <si>
    <r>
      <rPr>
        <b/>
        <sz val="11"/>
        <color rgb="FF000000"/>
        <rFont val="Calibri"/>
        <family val="2"/>
        <scheme val="minor"/>
      </rPr>
      <t>Real-time / near real-time</t>
    </r>
    <r>
      <rPr>
        <sz val="11"/>
        <color rgb="FF000000"/>
        <rFont val="Calibri"/>
        <family val="2"/>
        <scheme val="minor"/>
      </rPr>
      <t xml:space="preserve">
Does the solution allow real-time or near real-time management of sales, orders, and inventory through a single interface?</t>
    </r>
  </si>
  <si>
    <r>
      <rPr>
        <b/>
        <sz val="11"/>
        <color rgb="FF000000"/>
        <rFont val="Calibri"/>
        <family val="2"/>
        <scheme val="minor"/>
      </rPr>
      <t>Listing and catalog management</t>
    </r>
    <r>
      <rPr>
        <sz val="11"/>
        <color rgb="FF000000"/>
        <rFont val="Calibri"/>
        <family val="2"/>
        <scheme val="minor"/>
      </rPr>
      <t xml:space="preserve">
Can the solution allow for the creation and modification of product listings (e.g. product details like price, product description, product variations, product images) across channels, and enable the uploading of multiple product listings at once while adhering to each channel's specific requirements? </t>
    </r>
  </si>
  <si>
    <r>
      <rPr>
        <b/>
        <sz val="11"/>
        <color rgb="FF000000"/>
        <rFont val="Calibri"/>
        <family val="2"/>
        <scheme val="minor"/>
      </rPr>
      <t>Data</t>
    </r>
    <r>
      <rPr>
        <sz val="11"/>
        <color rgb="FF000000"/>
        <rFont val="Calibri"/>
        <family val="2"/>
        <scheme val="minor"/>
      </rPr>
      <t xml:space="preserve">
Can the solution fetch data such as product listings, order details, and delivery status from the enterprise's accounts on their existing e-commerce channels, as well as pass data from the solution to the integrated e-commerce channels?</t>
    </r>
  </si>
  <si>
    <r>
      <rPr>
        <b/>
        <sz val="11"/>
        <color rgb="FF000000"/>
        <rFont val="Calibri"/>
        <family val="2"/>
        <scheme val="minor"/>
      </rPr>
      <t>Inventory management and synchronisation</t>
    </r>
    <r>
      <rPr>
        <sz val="11"/>
        <color rgb="FF000000"/>
        <rFont val="Calibri"/>
        <family val="2"/>
        <scheme val="minor"/>
      </rPr>
      <t xml:space="preserve">
Can the solution set up inventory product details (e.g. weight, size, variations), upload multiple inventory products, track inventory levels across various channels, and synchronize them as sales are made? </t>
    </r>
  </si>
  <si>
    <r>
      <rPr>
        <b/>
        <sz val="11"/>
        <color rgb="FF000000"/>
        <rFont val="Calibri"/>
        <family val="2"/>
        <scheme val="minor"/>
      </rPr>
      <t xml:space="preserve">Analytics and reporting
</t>
    </r>
    <r>
      <rPr>
        <sz val="11"/>
        <color rgb="FF000000"/>
        <rFont val="Calibri"/>
        <family val="2"/>
        <scheme val="minor"/>
      </rPr>
      <t xml:space="preserve">Can the solution track sales and performance across multiple channels on a single dashboard, and generate reports on key performance metrics and insights (e.g. sales, transactions, and order volumes)? </t>
    </r>
  </si>
  <si>
    <r>
      <rPr>
        <b/>
        <sz val="11"/>
        <color rgb="FF000000"/>
        <rFont val="Calibri"/>
        <family val="2"/>
        <scheme val="minor"/>
      </rPr>
      <t xml:space="preserve">Marketing and campaign management
</t>
    </r>
    <r>
      <rPr>
        <sz val="11"/>
        <color rgb="FF000000"/>
        <rFont val="Calibri"/>
        <family val="2"/>
        <scheme val="minor"/>
      </rPr>
      <t>Does your solution have the ability to manage campaigns and digital marketing activities, such as creating and executing onsite (e.g. promotions, gift with purchase, flash sale on marketplaces) and/or offsite marketing campaigns (e.g. paid media ads, search ads) for the e-commerce channels?</t>
    </r>
  </si>
  <si>
    <r>
      <rPr>
        <b/>
        <sz val="11"/>
        <color rgb="FF000000"/>
        <rFont val="Calibri"/>
        <family val="2"/>
        <scheme val="minor"/>
      </rPr>
      <t>Analytics and reporting</t>
    </r>
    <r>
      <rPr>
        <sz val="11"/>
        <color rgb="FF000000"/>
        <rFont val="Calibri"/>
        <family val="2"/>
        <scheme val="minor"/>
      </rPr>
      <t xml:space="preserve">
Can the solution provide recommendations, and forecasts based on sales performance or inventory status?
</t>
    </r>
  </si>
  <si>
    <r>
      <rPr>
        <b/>
        <sz val="11"/>
        <color rgb="FF000000"/>
        <rFont val="Calibri"/>
        <family val="2"/>
        <scheme val="minor"/>
      </rPr>
      <t>Logistics integration</t>
    </r>
    <r>
      <rPr>
        <sz val="11"/>
        <color rgb="FF000000"/>
        <rFont val="Calibri"/>
        <family val="2"/>
        <scheme val="minor"/>
      </rPr>
      <t xml:space="preserve"> 
Can the solution integrate with third-party logistics software or database to provide real-time / near real-time data on order delivery status?</t>
    </r>
  </si>
  <si>
    <r>
      <rPr>
        <b/>
        <sz val="11"/>
        <color rgb="FF000000"/>
        <rFont val="Calibri"/>
        <family val="2"/>
        <scheme val="minor"/>
      </rPr>
      <t>Fulfilment  related documents</t>
    </r>
    <r>
      <rPr>
        <sz val="11"/>
        <color rgb="FF000000"/>
        <rFont val="Calibri"/>
        <family val="2"/>
        <scheme val="minor"/>
      </rPr>
      <t xml:space="preserve">
Can the solution generate invoices, shipping labels, picking lists, and other fulfilment-related documents?</t>
    </r>
  </si>
  <si>
    <r>
      <rPr>
        <b/>
        <sz val="11"/>
        <color rgb="FF000000"/>
        <rFont val="Calibri"/>
        <family val="2"/>
        <scheme val="minor"/>
      </rPr>
      <t>Financial Reconciliation</t>
    </r>
    <r>
      <rPr>
        <sz val="11"/>
        <color rgb="FF000000"/>
        <rFont val="Calibri"/>
        <family val="2"/>
        <scheme val="minor"/>
      </rPr>
      <t xml:space="preserve">
Can the solution reconcile, consolidate and classify all transactions including the sales, payments and expenses (e.g. platform fees, marketing costs, logistics costs)?</t>
    </r>
  </si>
  <si>
    <t>Has your company had a security vulnerability assessment of your solution conducted by a qualified third party within the last 12 months? If you are a reseller of the solution, please confirm with your product principal that they have had a security vulnerability assessment of their solution conducted by a qualified third party within the last 12 months. If the answer is yes, please provide the name of the third-party assessor and the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</si>
  <si>
    <r>
      <rPr>
        <b/>
        <sz val="11"/>
        <color theme="1"/>
        <rFont val="Calibri"/>
        <family val="2"/>
        <scheme val="minor"/>
      </rPr>
      <t xml:space="preserve">Does your solution collect, processes or stores personal data*?
</t>
    </r>
    <r>
      <rPr>
        <sz val="11"/>
        <color theme="1"/>
        <rFont val="Calibri"/>
        <family val="2"/>
        <scheme val="minor"/>
      </rPr>
      <t xml:space="preserve">
*Personal data refers to data about an individual who can be identified from that data, or from that data and other information to which the organisation has or is likely to have access. e.g. Full Name, Passport/NRIC Number, Personal Phone Number, Personal Email Address, Home Address, Medical Records, etc.</t>
    </r>
  </si>
  <si>
    <t>Mandatory to answer this question (Y/N)</t>
  </si>
  <si>
    <r>
      <rPr>
        <b/>
        <sz val="11"/>
        <rFont val="Calibri"/>
        <family val="2"/>
      </rPr>
      <t>Security Vulnerability Assessment</t>
    </r>
    <r>
      <rPr>
        <sz val="11"/>
        <rFont val="Calibri"/>
        <family val="2"/>
      </rPr>
      <t xml:space="preserve">
Has your company had a security vulnerability assessment of your solution conducted by a qualified third party within the last 12 months? If you are a reseller of the solution, please confirm with your product principal that they have had a security vulnerability assessment of their solution conducted by a qualified third party within the last 12 months. If the answer is yes, please provide the name of the third-party assessor and the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r>
  </si>
  <si>
    <r>
      <rPr>
        <b/>
        <sz val="11"/>
        <rFont val="Calibri"/>
        <family val="2"/>
      </rPr>
      <t>Project Moonshot</t>
    </r>
    <r>
      <rPr>
        <sz val="11"/>
        <rFont val="Calibri"/>
        <family val="2"/>
      </rPr>
      <t xml:space="preserve">
Has your solution undergone evaluation by Project Moonshot?
Project Moonshot is a LLM Evaluation Toolkit, designed to integrate benchmarking, red teaming and testing baselines. It helps developers, compliance teams, and AI system owners manage LLM deployment risks by providing a seamless way to evaluate their applications’ performance, both pre- and post-deployment. More information on Project Moonshot is provided at https://aiverifyfoundation.sg/project-moonshot/</t>
    </r>
  </si>
  <si>
    <t>1)  Please provide the report generated by Project Moonshot upon completion of the evaluation, where vendors are required to test their Gen AI system with the benchmarks stated below, which are available on Project Moonshot:
  • MLCommons AI Safety Benchmark - Hate  
  • Bias Benchmark for QA (BBQ) 
  • UCI Adult Dataset 
2)  Complete the Moonshot testing form. https://form.gov.sg/6699c08bfc8b1217e4d6662e</t>
  </si>
  <si>
    <r>
      <rPr>
        <b/>
        <sz val="11"/>
        <color theme="1"/>
        <rFont val="Calibri"/>
        <family val="2"/>
        <scheme val="minor"/>
      </rPr>
      <t>Gen AI</t>
    </r>
    <r>
      <rPr>
        <i/>
        <sz val="11"/>
        <color theme="1"/>
        <rFont val="Calibri"/>
        <family val="2"/>
        <scheme val="minor"/>
      </rPr>
      <t xml:space="preserve">
</t>
    </r>
    <r>
      <rPr>
        <sz val="11"/>
        <color theme="1"/>
        <rFont val="Calibri"/>
        <family val="2"/>
        <scheme val="minor"/>
      </rPr>
      <t>Solutions in this category must be able to utilise GenAI functionality to understand the company's marketing and/or sales requirements and generate new and relevant content (text, images, videos, audio, reports etc) based on the context. Such solutions are typically based on Large Language Model(s), Multimodal Large Language Models (MLLMs), Text-Image Model, etc (may be proprietary or otherwise). 
Solutions which generate templated marketing or sales content and which are unable to adapt its outputs based on the company's inputs/prompts do not qualify for this solution category.</t>
    </r>
  </si>
  <si>
    <r>
      <rPr>
        <b/>
        <sz val="11"/>
        <color theme="1"/>
        <rFont val="Calibri"/>
        <family val="2"/>
        <scheme val="minor"/>
      </rPr>
      <t xml:space="preserve">Risk mitigation briefing
</t>
    </r>
    <r>
      <rPr>
        <sz val="11"/>
        <color theme="1"/>
        <rFont val="Calibri"/>
        <family val="2"/>
        <scheme val="minor"/>
      </rPr>
      <t xml:space="preserve">
Does the vendor commit to conducting a briefing (online or in-person) for each potential client before client purchases the solution, to ensure that each client is aware of the risks associated with using the Generative AI solution for its business (e.g. accuracy, bias, reliability, toxicity, IP infringement, privacy etc), and the best practices to mitigate these risks (e.g. setting escalation criteria, out-of-bounds markers etc)? 
</t>
    </r>
    <r>
      <rPr>
        <b/>
        <sz val="11"/>
        <color theme="1"/>
        <rFont val="Calibri"/>
        <family val="2"/>
        <scheme val="minor"/>
      </rPr>
      <t>Note</t>
    </r>
    <r>
      <rPr>
        <sz val="11"/>
        <color theme="1"/>
        <rFont val="Calibri"/>
        <family val="2"/>
        <scheme val="minor"/>
      </rPr>
      <t>:
1) Vendors must adequately brief SME participants on these associated risks to ensure responsible Gen AI solution usage. Vendors will also be required to secure SMEs’ acknowledgement of the associated risks before provisioning the solution (e.g. via the customer quotation / contract
2) Vendors may also consider offering documentation or further information about their models’ training data to their clients. 
Provide the briefing materials (e.g. slides, pre-recorded video) which will be used to brief each client on the risks of using the Generative AI solution, and risk mitigation measures. 
3) Provide a template of the customer quotation / contract where each client's acknowledgement of this briefing will be secured.</t>
    </r>
  </si>
  <si>
    <r>
      <rPr>
        <b/>
        <sz val="11"/>
        <color theme="1"/>
        <rFont val="Calibri"/>
        <family val="2"/>
        <scheme val="minor"/>
      </rPr>
      <t xml:space="preserve">Set-up and user platform/interface
</t>
    </r>
    <r>
      <rPr>
        <sz val="11"/>
        <color theme="1"/>
        <rFont val="Calibri"/>
        <family val="2"/>
        <scheme val="minor"/>
      </rPr>
      <t xml:space="preserve">
</t>
    </r>
    <r>
      <rPr>
        <u/>
        <sz val="11"/>
        <color theme="1"/>
        <rFont val="Calibri"/>
        <family val="2"/>
        <scheme val="minor"/>
      </rPr>
      <t xml:space="preserve">a) Does your solution enable the company to perform the following functions during set-up and usage? 
</t>
    </r>
    <r>
      <rPr>
        <sz val="11"/>
        <color theme="1"/>
        <rFont val="Calibri"/>
        <family val="2"/>
        <scheme val="minor"/>
      </rPr>
      <t xml:space="preserve">• Upload company-specific knowledge base, brand voice and image, and requirements in varied formats (e.g. brand guide, sample marketing/sales materials, marketing brief etc) to contextualize generated outputs;
</t>
    </r>
  </si>
  <si>
    <r>
      <rPr>
        <u/>
        <sz val="11"/>
        <rFont val="Calibri"/>
        <family val="2"/>
        <scheme val="minor"/>
      </rPr>
      <t>b) Can your solution fulfil at least ONE of the following below?</t>
    </r>
    <r>
      <rPr>
        <sz val="11"/>
        <rFont val="Calibri"/>
        <family val="2"/>
        <scheme val="minor"/>
      </rPr>
      <t xml:space="preserve">
• (for sales &amp; marketing asset generation) Create sales &amp; marketing assets tailored for the different audience groups;
• (for market research) Define market research parameters and organise/manage the generated insights/reports on a single dashboard;
Note: The solution platform &amp; interface should be tailored specifically to support the company in achieving marketing-/sales-focused outcomes (i.e. should not be a general-purpose, non-specialised tool for content generation).</t>
    </r>
  </si>
  <si>
    <r>
      <rPr>
        <b/>
        <sz val="11"/>
        <color theme="1"/>
        <rFont val="Calibri"/>
        <family val="2"/>
        <scheme val="minor"/>
      </rPr>
      <t>Direct integrations</t>
    </r>
    <r>
      <rPr>
        <sz val="11"/>
        <color theme="1"/>
        <rFont val="Calibri"/>
        <family val="2"/>
        <scheme val="minor"/>
      </rPr>
      <t xml:space="preserve">
</t>
    </r>
    <r>
      <rPr>
        <u/>
        <sz val="11"/>
        <color theme="1"/>
        <rFont val="Calibri"/>
        <family val="2"/>
        <scheme val="minor"/>
      </rPr>
      <t xml:space="preserve">Can your solution be connected to </t>
    </r>
    <r>
      <rPr>
        <b/>
        <u/>
        <sz val="11"/>
        <color theme="1"/>
        <rFont val="Calibri"/>
        <family val="2"/>
        <scheme val="minor"/>
      </rPr>
      <t xml:space="preserve">at least TWO </t>
    </r>
    <r>
      <rPr>
        <u/>
        <sz val="11"/>
        <color theme="1"/>
        <rFont val="Calibri"/>
        <family val="2"/>
        <scheme val="minor"/>
      </rPr>
      <t xml:space="preserve">of the digital platforms/channels (e.g. via APIs or plug-ins) to streamline data collection and/or publishing of generated content?
</t>
    </r>
    <r>
      <rPr>
        <sz val="11"/>
        <color theme="1"/>
        <rFont val="Calibri"/>
        <family val="2"/>
        <scheme val="minor"/>
      </rPr>
      <t>• Social media platforms (e.g. Facebook, Instagram, LinkedIn)
• Content management systems (e.g. Wordpress, Wix)
• E-commerce platforms (e.g. Shopify, Shopee)
• Messaging apps (e.g. WhatsApp, Telegram)
• Email (e.g. Outlook)
• Search engines (e.g. Google)
• Customer Relationship Management (CRM) system
• Marketing Campaign Tools</t>
    </r>
    <r>
      <rPr>
        <i/>
        <sz val="11"/>
        <color theme="1"/>
        <rFont val="Calibri"/>
        <family val="2"/>
        <scheme val="minor"/>
      </rPr>
      <t xml:space="preserve">
</t>
    </r>
  </si>
  <si>
    <r>
      <rPr>
        <b/>
        <sz val="11"/>
        <color theme="1"/>
        <rFont val="Calibri"/>
        <family val="2"/>
        <scheme val="minor"/>
      </rPr>
      <t>Solution capabilities</t>
    </r>
    <r>
      <rPr>
        <sz val="11"/>
        <color theme="1"/>
        <rFont val="Calibri"/>
        <family val="2"/>
        <scheme val="minor"/>
      </rPr>
      <t xml:space="preserve">
</t>
    </r>
    <r>
      <rPr>
        <u/>
        <sz val="11"/>
        <color theme="1"/>
        <rFont val="Calibri"/>
        <family val="2"/>
        <scheme val="minor"/>
      </rPr>
      <t xml:space="preserve">Does your solution demonstrate </t>
    </r>
    <r>
      <rPr>
        <b/>
        <u/>
        <sz val="11"/>
        <color theme="1"/>
        <rFont val="Calibri"/>
        <family val="2"/>
        <scheme val="minor"/>
      </rPr>
      <t>at least THREE</t>
    </r>
    <r>
      <rPr>
        <u/>
        <sz val="11"/>
        <color theme="1"/>
        <rFont val="Calibri"/>
        <family val="2"/>
        <scheme val="minor"/>
      </rPr>
      <t xml:space="preserve"> of the following capabilities adequately?</t>
    </r>
    <r>
      <rPr>
        <sz val="11"/>
        <color theme="1"/>
        <rFont val="Calibri"/>
        <family val="2"/>
        <scheme val="minor"/>
      </rPr>
      <t xml:space="preserve">
• Short-form or long-form copywriting (text) generation and writing optimization;
• Visual or audio content generation (images, animations, videos, music etc); 
• Ability to customise and personalise marketing collaterals or sales outreach (e.g. emails) based on customers profile and requirements;
• Ability to convert marketing &amp; sales content from one format to another (e.g. blog post to video; image to product description etc);
• Tools to facilitate development and/or evaluation of new marketing &amp; sales campaign concepts, content ideas, or product innovations;
• Tools to improve effectiveness of marketing or sales content generated (e.g. SEO research and optimization, A/B Testing etc); 
• Ability to perform market research on consumer audiences or competitors and track market trends in real-time;
• Generate actionable insights in the form of dashboards or research reports to enhance marketing or sales campaigns
</t>
    </r>
  </si>
  <si>
    <r>
      <rPr>
        <b/>
        <sz val="11"/>
        <color rgb="FF000000"/>
        <rFont val="Calibri"/>
        <family val="2"/>
        <scheme val="minor"/>
      </rPr>
      <t xml:space="preserve">Training and self-learning
</t>
    </r>
    <r>
      <rPr>
        <sz val="11"/>
        <color rgb="FF000000"/>
        <rFont val="Calibri"/>
        <family val="2"/>
        <scheme val="minor"/>
      </rPr>
      <t xml:space="preserve">
</t>
    </r>
    <r>
      <rPr>
        <u/>
        <sz val="11"/>
        <color rgb="FF000000"/>
        <rFont val="Calibri"/>
        <family val="2"/>
        <scheme val="minor"/>
      </rPr>
      <t>Can your solution be trained to improve the quality and relevance of content generated?</t>
    </r>
    <r>
      <rPr>
        <sz val="11"/>
        <color rgb="FF000000"/>
        <rFont val="Calibri"/>
        <family val="2"/>
        <scheme val="minor"/>
      </rPr>
      <t xml:space="preserve"> For example:
• Reinforcement learning based on automated performance tracking/analytics of the published marketing or sales content 
• Learning whenever a human agent manually edits the generated content, or refines the original prompt / layers on additional instructions to improve the generated content 
• Manual "supervised" training based on user ratings of the generated content
</t>
    </r>
  </si>
  <si>
    <r>
      <rPr>
        <b/>
        <sz val="11"/>
        <color theme="1"/>
        <rFont val="Calibri"/>
        <family val="2"/>
        <scheme val="minor"/>
      </rPr>
      <t>Analytics and reporting</t>
    </r>
    <r>
      <rPr>
        <sz val="11"/>
        <color theme="1"/>
        <rFont val="Calibri"/>
        <family val="2"/>
        <scheme val="minor"/>
      </rPr>
      <t xml:space="preserve">
Can your solution track performance of the published marketing or sales content (e.g. user interactions with social media content; sales conversion rates) on a single dashboard, and generate reports on key performance metrics or customer/market insights? 
</t>
    </r>
  </si>
  <si>
    <r>
      <rPr>
        <b/>
        <sz val="11"/>
        <color theme="1"/>
        <rFont val="Calibri"/>
        <family val="2"/>
        <scheme val="minor"/>
      </rPr>
      <t>Languages</t>
    </r>
    <r>
      <rPr>
        <sz val="11"/>
        <color theme="1"/>
        <rFont val="Calibri"/>
        <family val="2"/>
        <scheme val="minor"/>
      </rPr>
      <t xml:space="preserve">
Can your solution support content generation or market research in </t>
    </r>
    <r>
      <rPr>
        <b/>
        <sz val="11"/>
        <color theme="1"/>
        <rFont val="Calibri"/>
        <family val="2"/>
        <scheme val="minor"/>
      </rPr>
      <t>more than ONE</t>
    </r>
    <r>
      <rPr>
        <sz val="11"/>
        <color theme="1"/>
        <rFont val="Calibri"/>
        <family val="2"/>
        <scheme val="minor"/>
      </rPr>
      <t xml:space="preserve"> language, other than English? (e.g. Simplified/Traditional Mandarin, Bahasa Melayu, Tamil etc)
</t>
    </r>
  </si>
  <si>
    <r>
      <rPr>
        <b/>
        <sz val="11"/>
        <color theme="1"/>
        <rFont val="Calibri"/>
        <family val="2"/>
        <scheme val="minor"/>
      </rPr>
      <t>Safeguards against IP infringement</t>
    </r>
    <r>
      <rPr>
        <sz val="11"/>
        <color theme="1"/>
        <rFont val="Calibri"/>
        <family val="2"/>
        <scheme val="minor"/>
      </rPr>
      <t xml:space="preserve">
Does your solution include in-built safeguards against IP infringement (e.g. Plagiarism Checker)?
</t>
    </r>
  </si>
  <si>
    <r>
      <t xml:space="preserve">If your response to 18.11 is yes, VA is mandatory.
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
If your solution </t>
    </r>
    <r>
      <rPr>
        <b/>
        <u/>
        <sz val="11"/>
        <color theme="1"/>
        <rFont val="Calibri"/>
        <family val="2"/>
        <scheme val="minor"/>
      </rPr>
      <t>does not</t>
    </r>
    <r>
      <rPr>
        <sz val="11"/>
        <color theme="1"/>
        <rFont val="Calibri"/>
        <family val="2"/>
        <scheme val="minor"/>
      </rPr>
      <t xml:space="preserve"> processes or store:
- Collect Personal Identifiable Information and/or
- Sensitive Personal Information (SPI)
Input "NA" in remarks.</t>
    </r>
  </si>
  <si>
    <r>
      <rPr>
        <b/>
        <sz val="11"/>
        <color rgb="FF000000"/>
        <rFont val="Calibri"/>
        <family val="2"/>
        <scheme val="minor"/>
      </rPr>
      <t xml:space="preserve">Scope 1 and 2 Emissions Calculation
</t>
    </r>
    <r>
      <rPr>
        <sz val="11"/>
        <color rgb="FF000000"/>
        <rFont val="Calibri"/>
        <family val="2"/>
        <scheme val="minor"/>
      </rPr>
      <t xml:space="preserve">Does your solution calculate the company's carbon emissions based on Scope 1 and 2 according to the GHG protocol and/or ISO 14064-1?
</t>
    </r>
    <r>
      <rPr>
        <u/>
        <sz val="11"/>
        <color rgb="FF000000"/>
        <rFont val="Calibri"/>
        <family val="2"/>
        <scheme val="minor"/>
      </rPr>
      <t xml:space="preserve">
Use case examples: 
</t>
    </r>
    <r>
      <rPr>
        <sz val="11"/>
        <color rgb="FF000000"/>
        <rFont val="Calibri"/>
        <family val="2"/>
        <scheme val="minor"/>
      </rPr>
      <t>1. Scope 1:  direct emissions from owned or controlled sources (e.g. company facilities, company vehicles) 
2. Scope 2: indirect emissions from the generation of purchased energy (e.g. purchased electricity, steam, heating and cooling) consumed by the reporting company.</t>
    </r>
  </si>
  <si>
    <r>
      <rPr>
        <b/>
        <sz val="11"/>
        <rFont val="Calibri"/>
        <family val="2"/>
        <scheme val="minor"/>
      </rPr>
      <t xml:space="preserve">Emissions Report 
</t>
    </r>
    <r>
      <rPr>
        <sz val="11"/>
        <rFont val="Calibri"/>
        <family val="2"/>
        <scheme val="minor"/>
      </rPr>
      <t xml:space="preserve">Does your solution translate accounting data into an emissions report, including emissions summary and emissions hotspots?
</t>
    </r>
    <r>
      <rPr>
        <u/>
        <sz val="11"/>
        <rFont val="Calibri"/>
        <family val="2"/>
        <scheme val="minor"/>
      </rPr>
      <t>Use case example:</t>
    </r>
    <r>
      <rPr>
        <sz val="11"/>
        <rFont val="Calibri"/>
        <family val="2"/>
        <scheme val="minor"/>
      </rPr>
      <t xml:space="preserve">
 1. Company uses the solution to generate an emissions  report including year-on-year comparisons (if available) of its emissions profile and hotspots.</t>
    </r>
  </si>
  <si>
    <t>• Company website</t>
  </si>
  <si>
    <t>• Messaging apps (e.g. Whatsapp, Facebook Messenger, Telegram, etc)</t>
  </si>
  <si>
    <t>• Email</t>
  </si>
  <si>
    <t>• Social media (e.g. Instagram, Tiktok)</t>
  </si>
  <si>
    <t>• Customer Relationship Management (CRM) system</t>
  </si>
  <si>
    <t>• Audio calls / call center</t>
  </si>
  <si>
    <t>Note:</t>
  </si>
  <si>
    <t>1) Vendor must provide implementation services to ensure that the solution is successfully integrated with the company's selected digital platform(s)</t>
  </si>
  <si>
    <t>Customer engagement capabilities</t>
  </si>
  <si>
    <t>Can your solution demonstrate at least TWO of the following capabilities adequately?</t>
  </si>
  <si>
    <t>• Leads Management: to automatically collect information on and follow up on leads, facilitating tracking and conversion.</t>
  </si>
  <si>
    <t>• Sales Assistant: to guide customers through the sales process, answering informational enquires and providing recommendations.</t>
  </si>
  <si>
    <t xml:space="preserve">    For chatbots taking the role of sales assistant in an e-commerce environment, the 2 following features must be demonstrated:</t>
  </si>
  <si>
    <t xml:space="preserve">    - Able to assist the customer to complete an end-to-end sales via the chatbot conversation</t>
  </si>
  <si>
    <t xml:space="preserve">    - Able to provide product upselling and cross-selling recommendation during the sales checkout process</t>
  </si>
  <si>
    <t>• Customer Support: to perform pre- and post-sales support, providing customers with information such as order status, product/service support, escalation.</t>
  </si>
  <si>
    <t>• Scheduling/Reservation: to assist customers in making bookings based on resource (e.g. personnel, facility) availability, customer's past preferences, etc.</t>
  </si>
  <si>
    <t>Post-deployment self-learning and training</t>
  </si>
  <si>
    <t>Can your solution self-learn to improve the accuracy and/or relevance of chatbot responses generated over time? For example:</t>
  </si>
  <si>
    <t>• Reinforcement learning / feedback loop based on positive and negative customer interactions</t>
  </si>
  <si>
    <t>• Learning whenever a human agent takes over to answer customer enquiries</t>
  </si>
  <si>
    <t>• Manual "supervised" training / customization of chatbot responses and conversation flows</t>
  </si>
  <si>
    <t>• Re-training of the chatbot based on business updates to their business website or information.</t>
  </si>
  <si>
    <t>Analytics and reporting</t>
  </si>
  <si>
    <t>Can your solution track customer leads and conversation histories on a single dashboard, and generate reports on key performance metrics and customer insights?</t>
  </si>
  <si>
    <t>Citations</t>
  </si>
  <si>
    <t>Can your solution automatically cite sources or references as part of its factual responses? (e.g. to reduce hallucination risk when answering factual enquiries)</t>
  </si>
  <si>
    <t>Languages</t>
  </si>
  <si>
    <t>Can your solution support conversations with customers in more than ONE language, other than English? (e.g. Simplified/Traditional Mandarin, Bahasa Malayu, Tamil etc)</t>
  </si>
  <si>
    <t>Audio-based conversations</t>
  </si>
  <si>
    <t>Can your solution support conversations with customers over voice chat (instead of text)?</t>
  </si>
  <si>
    <t>Does your solution processes or stores:</t>
  </si>
  <si>
    <t>Yes/No</t>
  </si>
  <si>
    <t>- Collect Personal Identifiable Information and/or</t>
  </si>
  <si>
    <t>- Sensitive Personal Information (SPI) ?</t>
  </si>
  <si>
    <t>If yes: please describe the type of personal information collected.</t>
  </si>
  <si>
    <t>Security Vulnerability Assessment</t>
  </si>
  <si>
    <t>Mandatory if 1.10 is answered "YES"</t>
  </si>
  <si>
    <t>If your solution processes or store:</t>
  </si>
  <si>
    <t>Has your company had a security vulnerability assessment of your solution conducted by a qualified third party within the last 12 months? If you are a reseller of the solution, please confirm with your product principal that they have had a security vulnerability assessment of their solution conducted by a qualified third party within the last 12 months. If the answer is yes, please provide the name of the third-party assessor and the date of the assessment test in the comment field.</t>
  </si>
  <si>
    <t>- Sensitive Personal Information (SPI)</t>
  </si>
  <si>
    <t>[1]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t>
  </si>
  <si>
    <t>Please provide the following</t>
  </si>
  <si>
    <t>[2] Vendors need to submit vulnerability assessment report (dated maximum 1 year ago from checklist submission date) in the online submission portal. The submission will be rejected if vendors are unable to provide this documentation within 1 month from checklist submission date.</t>
  </si>
  <si>
    <t xml:space="preserve">a) Name of the 3rd party assessor: </t>
  </si>
  <si>
    <t>[3] Vendors who cannot fulfil point [1] and [2] will be rejected.</t>
  </si>
  <si>
    <t>b) Date of the assessment test:</t>
  </si>
  <si>
    <t>c) Submit the latest Vulnerability Assessment report and name the file as "Vulnerability Assessment Report DDMMYYYY.pdf".</t>
  </si>
  <si>
    <t>Vulnerability Assessment Test must be conducted within the past year from checklist assessment.</t>
  </si>
  <si>
    <t>If your solution does not processes or store:</t>
  </si>
  <si>
    <t>Input "NA" in remarks.</t>
  </si>
  <si>
    <t>Satisfaction Survey on Digital Solution Deployed</t>
  </si>
  <si>
    <t>Instructions</t>
  </si>
  <si>
    <t>Step 1</t>
  </si>
  <si>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</si>
  <si>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Customer Satisfaction Survey Link:</t>
  </si>
  <si>
    <r>
      <rPr>
        <b/>
        <sz val="11"/>
        <color theme="1"/>
        <rFont val="Calibri"/>
        <family val="2"/>
        <scheme val="minor"/>
      </rPr>
      <t>Tip</t>
    </r>
    <r>
      <rPr>
        <sz val="11"/>
        <color theme="1"/>
        <rFont val="Calibri"/>
        <family val="2"/>
        <scheme val="minor"/>
      </rPr>
      <t>: To copy the link, right-click on the cell and select 'Copy' from the context menu.</t>
    </r>
  </si>
  <si>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</si>
  <si>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</si>
  <si>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</si>
  <si>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</si>
  <si>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</si>
  <si>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</si>
  <si>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</si>
  <si>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</si>
  <si>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</si>
  <si>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</si>
  <si>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</si>
  <si>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</si>
  <si>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</si>
  <si>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</si>
  <si>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</si>
  <si>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</si>
  <si>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</si>
  <si>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</si>
  <si>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</si>
  <si>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</si>
  <si>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</si>
  <si>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 for new solution category, add column before grey Column.</t>
  </si>
  <si>
    <t>No of Req</t>
  </si>
  <si>
    <t>Checking Mechanism</t>
  </si>
  <si>
    <t>Errors</t>
  </si>
  <si>
    <t>**Row values should be equal to "purple" row</t>
  </si>
  <si>
    <t>Solution Cat</t>
  </si>
  <si>
    <t>Satisfaction Survey</t>
  </si>
  <si>
    <t>Total</t>
  </si>
  <si>
    <t>Otherwise, check for errors to ensure that chart in solution Category will work.</t>
  </si>
  <si>
    <t>Multiple solution categories</t>
  </si>
  <si>
    <t>No response(s) to Mandatory requirements</t>
  </si>
  <si>
    <t>https://form.gov.sg/65c34fd747e450bd29190493</t>
  </si>
  <si>
    <t>Enter your company UEN</t>
  </si>
  <si>
    <t>Enter your company name</t>
  </si>
  <si>
    <t>Enter solution name</t>
  </si>
  <si>
    <t>UEN of Solution Provider</t>
  </si>
  <si>
    <t>Company Name of Solution Provider</t>
  </si>
  <si>
    <t>Name of Solution</t>
  </si>
  <si>
    <t>Link</t>
  </si>
  <si>
    <t>?662204622853743d7ad0d6a7=</t>
  </si>
  <si>
    <t>&amp;6594fc479fd9850012cfd85c=</t>
  </si>
  <si>
    <t>&amp;6594fc689fd9850012cfdc5c=</t>
  </si>
  <si>
    <t>Please select</t>
  </si>
  <si>
    <r>
      <rPr>
        <b/>
        <sz val="11"/>
        <color theme="1"/>
        <rFont val="Calibri"/>
        <family val="2"/>
        <scheme val="minor"/>
      </rPr>
      <t xml:space="preserve">Roster scheduling
</t>
    </r>
    <r>
      <rPr>
        <sz val="11"/>
        <color theme="1"/>
        <rFont val="Calibri"/>
        <family val="2"/>
        <scheme val="minor"/>
      </rPr>
      <t>Does your solution enable the company to perform the following functions?
• Grants access to all employees for mobile based, web-based and cloud based usage
• Track overall scheduling and generate attendance and overtime reports
• Push messages/notifications to employees automatically of own work shift
• Prompt/reminds users of scheduling updates</t>
    </r>
  </si>
  <si>
    <r>
      <rPr>
        <b/>
        <sz val="11"/>
        <color theme="1"/>
        <rFont val="Calibri"/>
        <family val="2"/>
        <scheme val="minor"/>
      </rPr>
      <t>Dashboard and reports</t>
    </r>
    <r>
      <rPr>
        <sz val="11"/>
        <color theme="1"/>
        <rFont val="Calibri"/>
        <family val="2"/>
        <scheme val="minor"/>
      </rPr>
      <t xml:space="preserve">
Does your solution come with a Dashboard and Reports Module which enables company to perform the following functions? 
• Dashboard showing overall scheduling status, attendance and overtime report
• Generation of attendance and overtime reports
Note:
[1] List all the reports related to this point</t>
    </r>
  </si>
  <si>
    <r>
      <rPr>
        <b/>
        <sz val="11"/>
        <color theme="1"/>
        <rFont val="Calibri"/>
        <family val="2"/>
        <scheme val="minor"/>
      </rPr>
      <t xml:space="preserve">Analytics and recommendations
</t>
    </r>
    <r>
      <rPr>
        <sz val="11"/>
        <color theme="1"/>
        <rFont val="Calibri"/>
        <family val="2"/>
        <scheme val="minor"/>
      </rPr>
      <t>Does your solution come with analytics and recommendation function which allows company to perform the following functions
a. understands customer behaviour (e.g. purchases, click through, browsing history)
b. recommends targeted marketing based on customer behaviour (eg. personalised rewards, personalised discounts, targeted notifications, targeted emails)
Note:
[1] Vendors with enquiries or interest to acquire a recommendation engine can contact AI@imda.gov.sg</t>
    </r>
  </si>
  <si>
    <r>
      <rPr>
        <b/>
        <sz val="11"/>
        <rFont val="Calibri"/>
        <family val="2"/>
        <scheme val="minor"/>
      </rPr>
      <t>Roadmapping for Optimisation and Decarbonisation</t>
    </r>
    <r>
      <rPr>
        <sz val="11"/>
        <rFont val="Calibri"/>
        <family val="2"/>
        <scheme val="minor"/>
      </rPr>
      <t xml:space="preserve">
Does your solution incorporate target-setting  and recommend decarbonisation pathways and  solutions?
</t>
    </r>
    <r>
      <rPr>
        <u/>
        <sz val="11"/>
        <rFont val="Calibri"/>
        <family val="2"/>
        <scheme val="minor"/>
      </rPr>
      <t xml:space="preserve">Use case examples:
</t>
    </r>
    <r>
      <rPr>
        <sz val="11"/>
        <rFont val="Calibri"/>
        <family val="2"/>
        <scheme val="minor"/>
      </rPr>
      <t xml:space="preserve">1. Through the solution, company is able to get advice and recommendations on emissions reduction. 
2. The solution enables target setting and tracking to enable company to track emissions performance over time.
3. The solution recommends and prioritises suitable abatement solutions and is able to estimate emissions savings through various solution adoption. </t>
    </r>
  </si>
  <si>
    <r>
      <rPr>
        <b/>
        <sz val="11"/>
        <rFont val="Calibri"/>
        <family val="2"/>
        <scheme val="minor"/>
      </rPr>
      <t>Benchmarking</t>
    </r>
    <r>
      <rPr>
        <sz val="11"/>
        <rFont val="Calibri"/>
        <family val="2"/>
        <scheme val="minor"/>
      </rPr>
      <t xml:space="preserve">
Does the solution compare company's sustainability performance against industry benchmarks  and identify areas for improvement.
</t>
    </r>
    <r>
      <rPr>
        <u/>
        <sz val="11"/>
        <rFont val="Calibri"/>
        <family val="2"/>
        <scheme val="minor"/>
      </rPr>
      <t>Use case example:</t>
    </r>
    <r>
      <rPr>
        <sz val="11"/>
        <rFont val="Calibri"/>
        <family val="2"/>
        <scheme val="minor"/>
      </rPr>
      <t xml:space="preserve">
1. Through the solution, company is able to understand its relative emissions performance against industry peers. 
2. The solution can suggest potential areas for improvement according to industry best practices.</t>
    </r>
  </si>
  <si>
    <r>
      <rPr>
        <b/>
        <sz val="11"/>
        <rFont val="Calibri"/>
        <family val="2"/>
        <scheme val="minor"/>
      </rPr>
      <t>Manage Supply Chain Emissions</t>
    </r>
    <r>
      <rPr>
        <sz val="11"/>
        <rFont val="Calibri"/>
        <family val="2"/>
        <scheme val="minor"/>
      </rPr>
      <t xml:space="preserve">
Does your solution track and manage supply chain emissions?
</t>
    </r>
    <r>
      <rPr>
        <u/>
        <sz val="11"/>
        <rFont val="Calibri"/>
        <family val="2"/>
        <scheme val="minor"/>
      </rPr>
      <t>Use case examples:</t>
    </r>
    <r>
      <rPr>
        <sz val="11"/>
        <rFont val="Calibri"/>
        <family val="2"/>
        <scheme val="minor"/>
      </rPr>
      <t xml:space="preserve">
1. The solution provides access to company's supply chain to directly provide data.
2. The solution provides access to company's supply chain to view selected dashboards.
</t>
    </r>
  </si>
  <si>
    <r>
      <rPr>
        <b/>
        <sz val="11"/>
        <rFont val="Calibri"/>
        <family val="2"/>
        <scheme val="minor"/>
      </rPr>
      <t>Solution Category:</t>
    </r>
    <r>
      <rPr>
        <sz val="11"/>
        <rFont val="Calibri"/>
        <family val="2"/>
        <scheme val="minor"/>
      </rPr>
      <t xml:space="preserve"> Carbon Management Solution
</t>
    </r>
    <r>
      <rPr>
        <b/>
        <sz val="11"/>
        <rFont val="Calibri"/>
        <family val="2"/>
        <scheme val="minor"/>
      </rPr>
      <t xml:space="preserve">Solution Category Description: </t>
    </r>
    <r>
      <rPr>
        <sz val="11"/>
        <rFont val="Calibri"/>
        <family val="2"/>
        <scheme val="minor"/>
      </rPr>
      <t>A tool used to quantify and track the emissions of greenhouse gases produced directly and indirectly from a business/organisation's economic activities according to internationally and locally recognised emissions factors.</t>
    </r>
  </si>
  <si>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</si>
  <si>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</si>
  <si>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the formats data can be extracted in</t>
  </si>
  <si>
    <t>List your payment terms</t>
  </si>
  <si>
    <t>Your company must be listed on Peppol directory:
https://www.peppoldirectory.sg/</t>
  </si>
  <si>
    <r>
      <rPr>
        <b/>
        <sz val="11"/>
        <color rgb="FF000000"/>
        <rFont val="Calibri"/>
        <family val="2"/>
        <scheme val="minor"/>
      </rPr>
      <t xml:space="preserve">Cloud-based Solution
</t>
    </r>
    <r>
      <rPr>
        <sz val="11"/>
        <color rgb="FF000000"/>
        <rFont val="Calibri"/>
        <family val="2"/>
        <scheme val="minor"/>
      </rPr>
      <t xml:space="preserve">Is your solution cloud-based, offering secure, scalable, and accessible services from anywhere with an internet connection?
</t>
    </r>
    <r>
      <rPr>
        <u/>
        <sz val="11"/>
        <color rgb="FF000000"/>
        <rFont val="Calibri"/>
        <family val="2"/>
        <scheme val="minor"/>
      </rPr>
      <t xml:space="preserve">Use case example:
</t>
    </r>
    <r>
      <rPr>
        <sz val="11"/>
        <color rgb="FF000000"/>
        <rFont val="Calibri"/>
        <family val="2"/>
        <scheme val="minor"/>
      </rPr>
      <t>1. A company with multiple offices can access and update their carbon accounting data in real-time, regardless of location.</t>
    </r>
  </si>
  <si>
    <r>
      <rPr>
        <b/>
        <sz val="11"/>
        <color theme="1"/>
        <rFont val="Calibri"/>
        <family val="2"/>
        <scheme val="minor"/>
      </rPr>
      <t>Scope 3 Emissions Calculation</t>
    </r>
    <r>
      <rPr>
        <sz val="11"/>
        <color theme="1"/>
        <rFont val="Calibri"/>
        <family val="2"/>
        <scheme val="minor"/>
      </rPr>
      <t xml:space="preserve">
Does your solution calculate the company's carbon emissions based on Scope 3 according to the GHG protocol and/or ISO 14064-1?
</t>
    </r>
    <r>
      <rPr>
        <u/>
        <sz val="11"/>
        <color theme="1"/>
        <rFont val="Calibri"/>
        <family val="2"/>
        <scheme val="minor"/>
      </rPr>
      <t xml:space="preserve">Use case </t>
    </r>
    <r>
      <rPr>
        <u/>
        <sz val="11"/>
        <rFont val="Calibri"/>
        <family val="2"/>
        <scheme val="minor"/>
      </rPr>
      <t>examples:</t>
    </r>
    <r>
      <rPr>
        <u/>
        <sz val="11"/>
        <color theme="1"/>
        <rFont val="Calibri"/>
        <family val="2"/>
        <scheme val="minor"/>
      </rPr>
      <t xml:space="preserve"> </t>
    </r>
    <r>
      <rPr>
        <u/>
        <sz val="11"/>
        <color rgb="FFFF0000"/>
        <rFont val="Calibri"/>
        <family val="2"/>
        <scheme val="minor"/>
      </rPr>
      <t xml:space="preserve">
</t>
    </r>
    <r>
      <rPr>
        <sz val="11"/>
        <rFont val="Calibri"/>
        <family val="2"/>
        <scheme val="minor"/>
      </rPr>
      <t>1. Indirect emissions from upstream activities
- Purchase of goods and services
- Capital goods
- Fuel and energy related activities
- Transportation and distribution
- Waste generated in operations
- Business travel 
- Employee commuting
- Leased assets
2. Indirect emissions from downstream activities
- Transportation and distribution
- Processing of sold products
- Use of sold products
- End-of-life treatment of sold products
- Leased assets
- Franchises
- Investments</t>
    </r>
  </si>
  <si>
    <r>
      <rPr>
        <b/>
        <sz val="11"/>
        <rFont val="Calibri"/>
        <family val="2"/>
        <scheme val="minor"/>
      </rPr>
      <t>Carbon Footprint Calculation</t>
    </r>
    <r>
      <rPr>
        <sz val="11"/>
        <rFont val="Calibri"/>
        <family val="2"/>
        <scheme val="minor"/>
      </rPr>
      <t xml:space="preserve">
Does your solution calculate carbon emissions for the company's activities and products based on locally developed emissions factors such as SEFR, EMA and internationally recognised emission factors such as IPCC, IEA, EPA, or UK DEFRA?
</t>
    </r>
    <r>
      <rPr>
        <u/>
        <sz val="11"/>
        <rFont val="Calibri"/>
        <family val="2"/>
        <scheme val="minor"/>
      </rPr>
      <t xml:space="preserve">Use case examples: 
</t>
    </r>
    <r>
      <rPr>
        <sz val="11"/>
        <rFont val="Calibri"/>
        <family val="2"/>
        <scheme val="minor"/>
      </rPr>
      <t xml:space="preserve">1. The solution will suggest the appropriate emission factor to use based on the company's sector/country of operation etc.
2. Company will be able to overwrite the solution's emission factor suggestion and select the relevant emissions factor to use.
3. The solution is able to accommodate  the addition of emissions factors that may be developed in future. </t>
    </r>
  </si>
  <si>
    <r>
      <t xml:space="preserve">Support and Advisory
</t>
    </r>
    <r>
      <rPr>
        <sz val="11"/>
        <rFont val="Calibri"/>
        <family val="2"/>
        <scheme val="minor"/>
      </rPr>
      <t xml:space="preserve">Does your solution provide guidance/support on setting up and navigating the system?
</t>
    </r>
    <r>
      <rPr>
        <u/>
        <sz val="11"/>
        <rFont val="Calibri"/>
        <family val="2"/>
        <scheme val="minor"/>
      </rPr>
      <t>Use case example:</t>
    </r>
    <r>
      <rPr>
        <sz val="11"/>
        <rFont val="Calibri"/>
        <family val="2"/>
        <scheme val="minor"/>
      </rPr>
      <t xml:space="preserve">
1. Company gets guidance on the necessary data to input and where to input data into the system.
</t>
    </r>
  </si>
  <si>
    <r>
      <rPr>
        <b/>
        <sz val="11"/>
        <rFont val="Calibri"/>
        <family val="2"/>
        <scheme val="minor"/>
      </rPr>
      <t>Visualisation</t>
    </r>
    <r>
      <rPr>
        <sz val="11"/>
        <rFont val="Calibri"/>
        <family val="2"/>
        <scheme val="minor"/>
      </rPr>
      <t xml:space="preserve">
Does your solution include a dashboard that allows for visualising data, including overall emissions profile and breakdown by scope? 
</t>
    </r>
    <r>
      <rPr>
        <u/>
        <sz val="11"/>
        <rFont val="Calibri"/>
        <family val="2"/>
        <scheme val="minor"/>
      </rPr>
      <t xml:space="preserve">Use case examples: </t>
    </r>
    <r>
      <rPr>
        <sz val="11"/>
        <rFont val="Calibri"/>
        <family val="2"/>
        <scheme val="minor"/>
      </rPr>
      <t xml:space="preserve">
1. Overview: SME business owners use a high-level dashboard showing total emissions across all scopes. Interactive charts allow them to drill down into specific regions or business units with a single click.
2. Emissions breakdown: Sustainability teams use stacked bar charts and treemaps to visualise the breakdown (reflect percentage split) of emissions by source and by scope. This helps them prioritise areas for emission reduction initiatives.</t>
    </r>
  </si>
  <si>
    <r>
      <rPr>
        <b/>
        <sz val="11"/>
        <rFont val="Calibri"/>
        <family val="2"/>
        <scheme val="minor"/>
      </rPr>
      <t>User-friendly Interface</t>
    </r>
    <r>
      <rPr>
        <sz val="11"/>
        <rFont val="Calibri"/>
        <family val="2"/>
        <scheme val="minor"/>
      </rPr>
      <t xml:space="preserve">
Does your solution provide an intuitive interface, allow users to save and retrieve data from their last log in session and can data (e.g. dashboards and reports) be easily translated into printable, exportable and user-friendly formats?
</t>
    </r>
    <r>
      <rPr>
        <u/>
        <sz val="11"/>
        <rFont val="Calibri"/>
        <family val="2"/>
        <scheme val="minor"/>
      </rPr>
      <t xml:space="preserve">Use case examples:
</t>
    </r>
    <r>
      <rPr>
        <sz val="11"/>
        <rFont val="Calibri"/>
        <family val="2"/>
        <scheme val="minor"/>
      </rPr>
      <t xml:space="preserve">1. Intuitive navigation: A manager based overseas, with minimal training, easily navigates the system to input data. The experienced sustainability director in Singapore efficiently drills down through multiple layers of data using consistent, logical menu structures.
2. Role-based dashboards: When logging in, each user sees a dashboard relevant to their role and responsibilities.
3. Saving and exporting data: User can easily save and retrieve data from last log in session and data (e.g. emissions dashboards and reports) can be easily translated into printable, exportable and user-friendly formats. </t>
    </r>
  </si>
  <si>
    <r>
      <rPr>
        <b/>
        <sz val="11"/>
        <rFont val="Calibri"/>
        <family val="2"/>
        <scheme val="minor"/>
      </rPr>
      <t>Data Collection</t>
    </r>
    <r>
      <rPr>
        <sz val="11"/>
        <rFont val="Calibri"/>
        <family val="2"/>
        <scheme val="minor"/>
      </rPr>
      <t xml:space="preserve">
Does your solution support multiple data collection methods beyond manual data entry, such as CSV imports, data from sensors, auto-population from invoices, and other sources, to enable the management and analysis of data related to carbon emissions? (At least one other data collection method on top of manual data entry is required)
Use case examples: 
1. Manual data entry: Enable manual data entry via user-friendly interface.
2. Data from sensors: The carbon accounting solution automatically collects real-time electricity usage data from sensors installed.
3. Invoice processing: The solution integrates with SME's accounting software  to automatically extract relevant data from utility bills and fuel invoices
4. Integration with ERP: The solution connects with company's Enterprise Resource Planning (ERP) system to collect data.
5. Third-party data APIs: The solution connects to external APIs to collect relevant datafor autopopulation into the system.</t>
    </r>
  </si>
  <si>
    <r>
      <rPr>
        <b/>
        <sz val="11"/>
        <rFont val="Calibri"/>
        <family val="2"/>
        <scheme val="minor"/>
      </rPr>
      <t>Artificial Intelligence Functionality</t>
    </r>
    <r>
      <rPr>
        <sz val="11"/>
        <rFont val="Calibri"/>
        <family val="2"/>
        <scheme val="minor"/>
      </rPr>
      <t xml:space="preserve">
Does your solution incorporate artificial intelligence capabilities to enhance carbon accounting processes, such as data collection through proxies, predictive analytics, anomaly detection, automated data categorisation or natural language processing?
</t>
    </r>
    <r>
      <rPr>
        <u/>
        <sz val="11"/>
        <rFont val="Calibri"/>
        <family val="2"/>
        <scheme val="minor"/>
      </rPr>
      <t>Use case examples:</t>
    </r>
    <r>
      <rPr>
        <sz val="11"/>
        <rFont val="Calibri"/>
        <family val="2"/>
        <scheme val="minor"/>
      </rPr>
      <t xml:space="preserve">
1. Data collection through proxies: The AI could help fill data gaps using suitable proxies and indicate relevant source information.
2. Predictive analytics: The AI could forecast future emissions based on historical data and planned activities.
3. Anomaly detection: The system could automatically flag unusual spikes in emissions data for further investigation.
4. Automate data categorisation: AI could help categorise and allocate emissions data to the correct scopes and categories.
5. Natural language processing: The AI could assist in extracting relevant emissions data from unstructured text in invoices or reports.</t>
    </r>
  </si>
  <si>
    <r>
      <rPr>
        <b/>
        <sz val="11"/>
        <rFont val="Calibri"/>
        <family val="2"/>
        <scheme val="minor"/>
      </rPr>
      <t>Facilitating Public Reporting and Disclosures on International Platforms</t>
    </r>
    <r>
      <rPr>
        <sz val="11"/>
        <rFont val="Calibri"/>
        <family val="2"/>
        <scheme val="minor"/>
      </rPr>
      <t xml:space="preserve">
Does your solution facilitate the generation of a sustainability report in line with frameworks such as ISSB, GRI, SASB, or TCFD and disclosure on international platforms such as CDP or SBTi? 
</t>
    </r>
    <r>
      <rPr>
        <u/>
        <sz val="11"/>
        <rFont val="Calibri"/>
        <family val="2"/>
        <scheme val="minor"/>
      </rPr>
      <t>Use case example:</t>
    </r>
    <r>
      <rPr>
        <sz val="11"/>
        <rFont val="Calibri"/>
        <family val="2"/>
        <scheme val="minor"/>
      </rPr>
      <t xml:space="preserve">
1. Company is able to use the solution to compile data required for public reporting and disclosures on international platforms.</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</si>
  <si>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</si>
  <si>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</si>
  <si>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Human Resource Shared Services (HRSS) Needs Analysis + HR Administrative Support &amp; Payroll Processing via HRMS</t>
  </si>
  <si>
    <r>
      <rPr>
        <b/>
        <sz val="11"/>
        <color theme="1"/>
        <rFont val="Calibri"/>
        <family val="2"/>
        <scheme val="minor"/>
      </rPr>
      <t xml:space="preserve">Solution Category: </t>
    </r>
    <r>
      <rPr>
        <sz val="11"/>
        <color theme="1"/>
        <rFont val="Calibri"/>
        <family val="2"/>
        <scheme val="minor"/>
      </rPr>
      <t xml:space="preserve">Human Resource Shared Services (HRSS) Needs Analysis + HR Administrative Support &amp; Payroll Processing via HRMS
</t>
    </r>
    <r>
      <rPr>
        <b/>
        <sz val="11"/>
        <color theme="1"/>
        <rFont val="Calibri"/>
        <family val="2"/>
        <scheme val="minor"/>
      </rPr>
      <t xml:space="preserve">Solution Category Description: </t>
    </r>
    <r>
      <rPr>
        <sz val="11"/>
        <color theme="1"/>
        <rFont val="Calibri"/>
        <family val="2"/>
        <scheme val="minor"/>
      </rPr>
      <t>Review a company’s internal HR process, offer a HRMS system and provide HR Administrative and payroll processing support such as issuing payslips, ePayment of Salaries, leave, attendance and claims.</t>
    </r>
  </si>
  <si>
    <r>
      <rPr>
        <b/>
        <sz val="11"/>
        <color rgb="FF000000"/>
        <rFont val="Calibri"/>
        <family val="2"/>
        <scheme val="minor"/>
      </rPr>
      <t xml:space="preserve">Solution Category: </t>
    </r>
    <r>
      <rPr>
        <sz val="11"/>
        <color rgb="FF000000"/>
        <rFont val="Calibri"/>
        <family val="2"/>
        <scheme val="minor"/>
      </rPr>
      <t xml:space="preserve">Marketing and Sales Content Generation
</t>
    </r>
    <r>
      <rPr>
        <b/>
        <sz val="11"/>
        <color rgb="FF000000"/>
        <rFont val="Calibri"/>
        <family val="2"/>
        <scheme val="minor"/>
      </rPr>
      <t>Solution Category Description:</t>
    </r>
    <r>
      <rPr>
        <sz val="11"/>
        <color rgb="FF000000"/>
        <rFont val="Calibri"/>
        <family val="2"/>
        <scheme val="minor"/>
      </rPr>
      <t xml:space="preserve"> These tools should assist SMEs in their efforts to generate tailored content (e.g. social media posts, ads, customised emails, AI-generated images), develop creative campaign concepts and brainstorm content ideas or product innovations, and gather actionable market insights to enhance SME's marketing &amp; sales strategies.</t>
    </r>
  </si>
  <si>
    <t>Please submit a document containing screenshots of IRAS listing, named "IRAS AIS Supporting.pdf", as part of your submission.
Do not continue with the submission until your solution is listed in IRAS AIS Listing.</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</si>
  <si>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</si>
  <si>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</si>
  <si>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r>
      <t xml:space="preserve">This section helps </t>
    </r>
    <r>
      <rPr>
        <sz val="11"/>
        <rFont val="Calibri"/>
        <family val="2"/>
        <scheme val="minor"/>
      </rPr>
      <t xml:space="preserve">you determine </t>
    </r>
    <r>
      <rPr>
        <sz val="11"/>
        <color theme="1"/>
        <rFont val="Calibri"/>
        <family val="2"/>
        <scheme val="minor"/>
      </rPr>
      <t>if your solution is eligible for pre-approval under the pr</t>
    </r>
    <r>
      <rPr>
        <sz val="11"/>
        <rFont val="Calibri"/>
        <family val="2"/>
        <scheme val="minor"/>
      </rPr>
      <t>ogr</t>
    </r>
    <r>
      <rPr>
        <sz val="11"/>
        <color theme="1"/>
        <rFont val="Calibri"/>
        <family val="2"/>
        <scheme val="minor"/>
      </rPr>
      <t xml:space="preserve">amme.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</si>
  <si>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Field Service Management</t>
  </si>
  <si>
    <r>
      <rPr>
        <b/>
        <sz val="11"/>
        <rFont val="Calibri"/>
        <family val="2"/>
        <scheme val="minor"/>
      </rPr>
      <t>Solution Category:</t>
    </r>
    <r>
      <rPr>
        <sz val="11"/>
        <rFont val="Calibri"/>
        <family val="2"/>
        <scheme val="minor"/>
      </rPr>
      <t xml:space="preserve"> Field Service Management
</t>
    </r>
    <r>
      <rPr>
        <b/>
        <sz val="11"/>
        <rFont val="Calibri"/>
        <family val="2"/>
        <scheme val="minor"/>
      </rPr>
      <t xml:space="preserve">Solution Category Description: </t>
    </r>
    <r>
      <rPr>
        <sz val="11"/>
        <rFont val="Calibri"/>
        <family val="2"/>
        <scheme val="minor"/>
      </rPr>
      <t xml:space="preserve">Field service management solutions help businesses manage their operations outside the office, such as repairs and maintenance. This involves scheduling technicians, tracking work orders, and ensuring efficient communication with customers.
</t>
    </r>
  </si>
  <si>
    <r>
      <rPr>
        <b/>
        <sz val="12"/>
        <color rgb="FF000000"/>
        <rFont val="Calibri"/>
        <family val="2"/>
      </rPr>
      <t xml:space="preserve">Work Order Management and Scheduling
</t>
    </r>
    <r>
      <rPr>
        <sz val="12"/>
        <color rgb="FF000000"/>
        <rFont val="Calibri"/>
        <family val="2"/>
      </rPr>
      <t>Does your solution enable users to manage work order and technicians with features such as:
1. creating, assigning and tracking work orders from initiation to completion, including details such as customer information, job location, required skills and equipment, priority level, etc.
2. scheduling technicians based on their profile such as skill level, availability or proximity to the job. 
[e.g., A manager assigns a technician to a high-priority job based on proximity and skill set.]</t>
    </r>
  </si>
  <si>
    <r>
      <rPr>
        <b/>
        <sz val="12"/>
        <color rgb="FF000000"/>
        <rFont val="Calibri"/>
        <family val="2"/>
      </rPr>
      <t xml:space="preserve">Work Order Automation using IoT
</t>
    </r>
    <r>
      <rPr>
        <sz val="12"/>
        <color rgb="FF000000"/>
        <rFont val="Calibri"/>
        <family val="2"/>
      </rPr>
      <t>Does your solution provide integration with IoT sensors to trigger work orders and enable dynamic maintenance scheduling?
[e.g., An IoT sensor detects a malfunction in equipment and automatically generates a work order for repair.]</t>
    </r>
  </si>
  <si>
    <r>
      <rPr>
        <b/>
        <sz val="12"/>
        <color rgb="FF000000"/>
        <rFont val="Calibri"/>
        <family val="2"/>
      </rPr>
      <t xml:space="preserve">Mobile Access
</t>
    </r>
    <r>
      <rPr>
        <sz val="12"/>
        <color rgb="FF000000"/>
        <rFont val="Calibri"/>
        <family val="2"/>
      </rPr>
      <t>Does your solution provide a mobile app that can be installed on technicians' mobile devices to access the following functions:
1. receive push notifications and view work orders;
2. update job status with digital record such as text, e-signature, images and videos;
3. allow data entry during offline mode and automatically sync data to cloud once online.
[e.g., A technician updates job status with photos and e-signature while offline, which syncs once back online.]</t>
    </r>
  </si>
  <si>
    <r>
      <rPr>
        <b/>
        <sz val="12"/>
        <color rgb="FF000000"/>
        <rFont val="Calibri"/>
        <family val="2"/>
      </rPr>
      <t xml:space="preserve">Client, Site &amp; Contract Management
</t>
    </r>
    <r>
      <rPr>
        <sz val="12"/>
        <color rgb="FF000000"/>
        <rFont val="Calibri"/>
        <family val="2"/>
      </rPr>
      <t>Does your solution centralise customer data and site information and manage contracts with features such as:
1. contract expiry tracking for proactive renewal management with automated reminders;
2. site hierarchy management that enables creation of detailed structures (e.g. buildings, levels, rooms) for technicians to locate assets during service calls;
[e.g., A site manager receives automated reminders for contract renewals.]</t>
    </r>
  </si>
  <si>
    <r>
      <rPr>
        <b/>
        <sz val="12"/>
        <color rgb="FF000000"/>
        <rFont val="Calibri"/>
        <family val="2"/>
      </rPr>
      <t xml:space="preserve">HR System Payroll Automation
</t>
    </r>
    <r>
      <rPr>
        <sz val="12"/>
        <color rgb="FF000000"/>
        <rFont val="Calibri"/>
        <family val="2"/>
      </rPr>
      <t>Does your solution allow integration with third party HR systems to facilitate payrolls?
[e.g., Payroll data is automatically updated from the HR system.]</t>
    </r>
  </si>
  <si>
    <r>
      <rPr>
        <b/>
        <sz val="12"/>
        <color rgb="FF000000"/>
        <rFont val="Calibri"/>
        <family val="2"/>
      </rPr>
      <t xml:space="preserve">Integration with Inventory Management System
</t>
    </r>
    <r>
      <rPr>
        <sz val="12"/>
        <color rgb="FF000000"/>
        <rFont val="Calibri"/>
        <family val="2"/>
      </rPr>
      <t>Does your solution allow integration with third party inventory management systems to keep track and update stock for on site job?
[e.g., Inventory levels are updated in real-time after job completion.]</t>
    </r>
  </si>
  <si>
    <r>
      <rPr>
        <b/>
        <sz val="12"/>
        <color rgb="FF000000"/>
        <rFont val="Calibri"/>
        <family val="2"/>
      </rPr>
      <t xml:space="preserve">Asset Management
</t>
    </r>
    <r>
      <rPr>
        <sz val="12"/>
        <color rgb="FF000000"/>
        <rFont val="Calibri"/>
        <family val="2"/>
      </rPr>
      <t>Does your solution enable users to maintain a comprehensive asset register that allows for capturing equipment attributes, installation sites, lifecycle data and attached documents (such as technical manuals, drawings, photos)?
[e.g., An asset manager accesses lifecycle data and technical manuals for maintenance planning.]</t>
    </r>
  </si>
  <si>
    <r>
      <rPr>
        <b/>
        <sz val="12"/>
        <color rgb="FF000000"/>
        <rFont val="Calibri"/>
        <family val="2"/>
      </rPr>
      <t xml:space="preserve">Dashboard and Reporting
</t>
    </r>
    <r>
      <rPr>
        <sz val="12"/>
        <color rgb="FF000000"/>
        <rFont val="Calibri"/>
        <family val="2"/>
      </rPr>
      <t>Does your solution provide Dashboard and Reporting capabilities which can perform the following functions:
1. shows overall real-time monitoring of job status, technician availability and current locations, scheduling status, attendance and overtime report
2. generation of attendance, jobsite (hours spent, type of job done) report
[e.g., A manager reviews real-time job status and technician availability on a dashboard.]</t>
    </r>
  </si>
  <si>
    <r>
      <rPr>
        <b/>
        <sz val="12"/>
        <color rgb="FF000000"/>
        <rFont val="Calibri"/>
        <family val="2"/>
      </rPr>
      <t>Automated report using GenAI</t>
    </r>
    <r>
      <rPr>
        <sz val="12"/>
        <color rgb="FF000000"/>
        <rFont val="Calibri"/>
        <family val="2"/>
      </rPr>
      <t xml:space="preserve">
Does your solution enable users to generate work order summaries using Generative AI that should be able to:
1. transform rough notes taken by technicians into well-organised summaries
2. write summaries that are concise and easy to understand
 [e.g., A technician's rough notes are transformed into a clear and concise report.]</t>
    </r>
  </si>
  <si>
    <t xml:space="preserve">Can your solution allow for cloud based, mobile based and/or web-based usage?  
</t>
  </si>
  <si>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</si>
  <si>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</si>
  <si>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r>
      <t>You are required to provide</t>
    </r>
    <r>
      <rPr>
        <b/>
        <sz val="11"/>
        <color rgb="FF000000"/>
        <rFont val="Calibri"/>
        <family val="2"/>
        <scheme val="minor"/>
      </rPr>
      <t xml:space="preserve"> at least 5 customer references from Singapore registered businesses</t>
    </r>
    <r>
      <rPr>
        <sz val="11"/>
        <color rgb="FF000000"/>
        <rFont val="Calibri"/>
        <family val="2"/>
        <scheme val="minor"/>
      </rPr>
      <t xml:space="preserve"> who fulfil the following criteria
- Group Annual Sales turnover of not more than S$100 million or Group Employment size of not more than 200 workers 
- </t>
    </r>
    <r>
      <rPr>
        <b/>
        <sz val="11"/>
        <color rgb="FF000000"/>
        <rFont val="Calibri"/>
        <family val="2"/>
        <scheme val="minor"/>
      </rPr>
      <t>Current users</t>
    </r>
    <r>
      <rPr>
        <sz val="11"/>
        <color rgb="FF000000"/>
        <rFont val="Calibri"/>
        <family val="2"/>
        <scheme val="minor"/>
      </rPr>
      <t xml:space="preserve"> of the implemented solution and have been using it for</t>
    </r>
    <r>
      <rPr>
        <b/>
        <sz val="11"/>
        <color rgb="FF000000"/>
        <rFont val="Calibri"/>
        <family val="2"/>
        <scheme val="minor"/>
      </rPr>
      <t xml:space="preserve"> more than 6 months</t>
    </r>
    <r>
      <rPr>
        <sz val="11"/>
        <color rgb="FF000000"/>
        <rFont val="Calibri"/>
        <family val="2"/>
        <scheme val="minor"/>
      </rPr>
      <t xml:space="preserve">. 
- The 5 customer references must be from 3 different industries and the solution must demonstrate that it can be used by broad based industry.
</t>
    </r>
    <r>
      <rPr>
        <b/>
        <sz val="11"/>
        <color rgb="FF000000"/>
        <rFont val="Calibri"/>
        <family val="2"/>
        <scheme val="minor"/>
      </rPr>
      <t xml:space="preserve">
Note</t>
    </r>
    <r>
      <rPr>
        <sz val="11"/>
        <color rgb="FF000000"/>
        <rFont val="Calibri"/>
        <family val="2"/>
        <scheme val="minor"/>
      </rPr>
      <t>:
- These customers may be contacted by IMDA for verification. 
- Survey participants will need to sign in using the Singpass app to access the online survey. The Singpass ID will be included with the survey submission.</t>
    </r>
  </si>
  <si>
    <r>
      <rPr>
        <b/>
        <sz val="11"/>
        <rFont val="Calibri"/>
        <family val="2"/>
        <scheme val="minor"/>
      </rPr>
      <t xml:space="preserve">Solution Category: </t>
    </r>
    <r>
      <rPr>
        <sz val="11"/>
        <rFont val="Calibri"/>
        <family val="2"/>
        <scheme val="minor"/>
      </rPr>
      <t>AI Accounting Automation</t>
    </r>
    <r>
      <rPr>
        <b/>
        <sz val="11"/>
        <rFont val="Calibri"/>
        <family val="2"/>
        <scheme val="minor"/>
      </rPr>
      <t xml:space="preserve">
Solution Category Description: </t>
    </r>
    <r>
      <rPr>
        <sz val="11"/>
        <rFont val="Calibri"/>
        <family val="2"/>
        <scheme val="minor"/>
      </rPr>
      <t>Enables companies to automate key accounting processes such as data extraction, data entry, categorisation, and reconciliation. The solution integrates with popular accounting systems to ensure seamless data flow, and features self-learning capabilities that allow it to improve over time based on user input.</t>
    </r>
  </si>
  <si>
    <r>
      <t>Integration with Accounting Management Systems</t>
    </r>
    <r>
      <rPr>
        <sz val="11"/>
        <color rgb="FF000000"/>
        <rFont val="Calibri"/>
        <family val="2"/>
        <scheme val="minor"/>
      </rPr>
      <t> 
Can your solution facilitate seamless data flow by integrating with various accounting systems to minimise manual data entry?
(e.g., The solution can connect with accounting systems, allowing automatic synchronisation of financial data and reducing the need for manual input.)
Provide a list of accounting systems that can be integrated with.</t>
    </r>
  </si>
  <si>
    <r>
      <t xml:space="preserve">Model Accuracy
</t>
    </r>
    <r>
      <rPr>
        <sz val="11"/>
        <color rgb="FF000000"/>
        <rFont val="Calibri"/>
        <family val="2"/>
        <scheme val="minor"/>
      </rPr>
      <t>Can your solution maintain a high level of accuracy in accounting automation tasks to minimise manual intervention? 
(e.g., The solution achieves an accuracy rate of over 95% in invoice processing, determined by cross-referencing processed outputs with manually verified data.)
Please state the expected accuracy level of your solution and how it is determined.</t>
    </r>
  </si>
  <si>
    <r>
      <t>Automated Data Extraction</t>
    </r>
    <r>
      <rPr>
        <sz val="11"/>
        <color rgb="FF000000"/>
        <rFont val="Calibri"/>
        <family val="2"/>
        <scheme val="minor"/>
      </rPr>
      <t xml:space="preserve">
Can your solution automatically extract data and relevant information from a wide range of document types, including images, text-based files, or unstructured formats, without relying on predefined templates or requiring additional setup?
(e.g., The solution extracts relevant information from receipts and invoices in various formats, automatically identifying key data points like dates, amounts, and vendor names.)</t>
    </r>
  </si>
  <si>
    <r>
      <t xml:space="preserve">Automated Data Entry
</t>
    </r>
    <r>
      <rPr>
        <sz val="11"/>
        <color rgb="FF000000"/>
        <rFont val="Calibri"/>
        <family val="2"/>
        <scheme val="minor"/>
      </rPr>
      <t>Can your solution automatically enter extracted data into an accounting system while including error-checking mechanisms to ensure data integrity and accuracy when exporting data into the accounting system?
(e.g., Extracted data from invoices is automatically populated into the accounting system, with built-in checks to validate data accuracy before final entry.)</t>
    </r>
  </si>
  <si>
    <r>
      <t xml:space="preserve">Reconciliation
</t>
    </r>
    <r>
      <rPr>
        <sz val="11"/>
        <color rgb="FF000000"/>
        <rFont val="Calibri"/>
        <family val="2"/>
        <scheme val="minor"/>
      </rPr>
      <t>Can your solution automate the reconciliation of data extracted from various financial documents and flag any discrepancies found during the reconciliation process for prompt review and resolution?
(e.g., The solution compares bank statements with internal records, highlighting mismatches for quick resolution, thus streamlining the reconciliation process.)</t>
    </r>
  </si>
  <si>
    <r>
      <t xml:space="preserve">Automated Categorisation
</t>
    </r>
    <r>
      <rPr>
        <sz val="11"/>
        <color rgb="FF000000"/>
        <rFont val="Calibri"/>
        <family val="2"/>
        <scheme val="minor"/>
      </rPr>
      <t>Can your solution automatically classify various types of financial documents based on their content, and over time learn from user-defined preferences to improve categorisation accuracy without relying on pre-defined categories?
(e.g., Financial documents like invoices and receipts are categorised based on content, with the system adapting to user-defined categories to enhance sorting precision.)</t>
    </r>
  </si>
  <si>
    <r>
      <t xml:space="preserve">Artificial Intelligence
</t>
    </r>
    <r>
      <rPr>
        <sz val="11"/>
        <color rgb="FF000000"/>
        <rFont val="Calibri"/>
        <family val="2"/>
        <scheme val="minor"/>
      </rPr>
      <t>Does your solution incorporate artificial intelligence to generate output, identify items, or provide recommendations based on training models, providing benefits such as enhanced efficiency, improved accuracy, personalised recommendations, cost savings, and data-driven insights tailored for SMEs, with the ultimate goal of enhancing operational efficiency and / or decision-making?</t>
    </r>
  </si>
  <si>
    <r>
      <t xml:space="preserve">Post-deployment Self-learning and Training
</t>
    </r>
    <r>
      <rPr>
        <sz val="11"/>
        <color rgb="FF000000"/>
        <rFont val="Calibri"/>
        <family val="2"/>
        <scheme val="minor"/>
      </rPr>
      <t>Can your solution allow users to give feedback or make manual corrections to its outputs, and then automatically learn from these user inputs to improve future accuracy and performance, without needing constant manual updates or vendor intervention?
(e.g., When a user corrects a miscategorised transaction, the system updates its logic and applies similar changes to future entries automatically.)</t>
    </r>
  </si>
  <si>
    <r>
      <t xml:space="preserve">Multi-language Support
</t>
    </r>
    <r>
      <rPr>
        <sz val="11"/>
        <color rgb="FF000000"/>
        <rFont val="Calibri"/>
        <family val="2"/>
        <scheme val="minor"/>
      </rPr>
      <t>Can your solution detect and process information in multiple languages other than English, enhancing accessibility for diverse users?
(e.g., The solution processes invoices in languages such as Mandarin, Bahasa Melayu, and Tamil, allowing users to work in their preferred language.)
Provide a list of all languages that can be supported.</t>
    </r>
  </si>
  <si>
    <r>
      <rPr>
        <b/>
        <sz val="11"/>
        <color rgb="FF000000"/>
        <rFont val="Calibri"/>
        <family val="2"/>
        <scheme val="minor"/>
      </rPr>
      <t xml:space="preserve">Dashboards and Reports
</t>
    </r>
    <r>
      <rPr>
        <sz val="11"/>
        <color rgb="FF000000"/>
        <rFont val="Calibri"/>
        <family val="2"/>
        <scheme val="minor"/>
      </rPr>
      <t>Can your solution provide dashboards and reporting capabilities to track key metrics, user interactions, operational performance, or other relevant data insights across your digital solution?
Dashboard(s): Your digital solution shall have one or more dashboards that provide an at-a-glance overview of key metrics/indicators (recommend at least 4 charts/graphs), with cross-filtering feature*, to help users analyse data and generate insights to make informed decisions through data visualisation.
Report(s): Users can have an overview of key financial metrics, analyse cash inflows and outflows, and generate reconciliation reports.
*Examples of cross-filtering feature include (1) interactive charts/graphs that allow users to interact with one chart and apply that interaction as a filter to other charts on the dashboard, and vice versa and (2) at least three common filters/slicers applicable to ALL charts/graphs on the same dashboard.</t>
    </r>
  </si>
  <si>
    <r>
      <rPr>
        <b/>
        <sz val="11"/>
        <color rgb="FF000000"/>
        <rFont val="Calibri"/>
        <family val="2"/>
        <scheme val="minor"/>
      </rPr>
      <t xml:space="preserve">Compliance with Personal Data Protection Requirements
</t>
    </r>
    <r>
      <rPr>
        <sz val="11"/>
        <color rgb="FF000000"/>
        <rFont val="Calibri"/>
        <family val="2"/>
        <scheme val="minor"/>
      </rPr>
      <t>Can your solution demonstrate compliance with the following Personal Data Protection requirements?
Digital solutions that collect, use, disclose, process or dispose personal data should incorporate features that support the obligations under the Personal Data Protection Act (2020). 
Please complete the Compliance with the Personal Data Protection Requirements form at https://go.gov.sg/pdp</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</si>
  <si>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
If yes, please specify
i.	The cybersecurity certification the organisation has met
ii.	The scope of certification within the organisation 
If no, this is a preferred requirement, please indicate your planned timeline to meet this requirement.</t>
    </r>
  </si>
  <si>
    <t>AI Accounting Automation</t>
  </si>
  <si>
    <r>
      <rPr>
        <b/>
        <sz val="11"/>
        <color theme="1"/>
        <rFont val="Calibri"/>
        <family val="2"/>
        <scheme val="minor"/>
      </rPr>
      <t>Solution Category</t>
    </r>
    <r>
      <rPr>
        <sz val="11"/>
        <color theme="1"/>
        <rFont val="Calibri"/>
        <family val="2"/>
        <scheme val="minor"/>
      </rPr>
      <t xml:space="preserve">: E-Commerce - Online Shop (B2C)
</t>
    </r>
    <r>
      <rPr>
        <b/>
        <sz val="11"/>
        <color theme="1"/>
        <rFont val="Calibri"/>
        <family val="2"/>
        <scheme val="minor"/>
      </rPr>
      <t>Solution Category Description</t>
    </r>
    <r>
      <rPr>
        <sz val="11"/>
        <color theme="1"/>
        <rFont val="Calibri"/>
        <family val="2"/>
        <scheme val="minor"/>
      </rPr>
      <t>: Offers setup of online e-shop with secured payment to sell products and services online. This solution is targeted at businesses that intend to list inventory online. This solution is not for a marketplace/platform.</t>
    </r>
  </si>
  <si>
    <r>
      <rPr>
        <b/>
        <sz val="11"/>
        <color theme="1"/>
        <rFont val="Calibri"/>
        <family val="2"/>
        <scheme val="minor"/>
      </rPr>
      <t>Type of E-Commerce Solution Design</t>
    </r>
    <r>
      <rPr>
        <sz val="11"/>
        <color theme="1"/>
        <rFont val="Calibri"/>
        <family val="2"/>
        <scheme val="minor"/>
      </rPr>
      <t xml:space="preserve">
Does your submission include a comprehensive "Business Proposal.pdf" document for each PSG package that contains all of the following mandatory components?
Technical Scope of work:
a. Detailed description of homogenised UI/UX templates
b. Implementation of mandatory modules: Content Management System (open source/customised), secured e-payment gateway, online purchasing, website traffic analysis, inventory management, promotion management, customer loyalty management, mobile optimisation
c. Backend system integration capabilities
Project Parameters:
a. Breakdown of professional services in man-days
b. Implementation timeline with clear milestones and deliverables
c. Project sign-off criteria at each milestone
d. Post-implementation support scope
e. Terms of engagement including payment schedule
f. Clear termination clauses and dispute resolution process
The proposal must not contain any non-supportable items such as digital marketing services, digital assets creation, third-party costs, hardware, and training courses. Please upload the document.</t>
    </r>
  </si>
  <si>
    <r>
      <rPr>
        <b/>
        <sz val="11"/>
        <rFont val="Calibri"/>
        <family val="2"/>
        <scheme val="minor"/>
      </rPr>
      <t>Personal Data Protection</t>
    </r>
    <r>
      <rPr>
        <sz val="11"/>
        <rFont val="Calibri"/>
        <family val="2"/>
        <scheme val="minor"/>
      </rPr>
      <t xml:space="preserve">
Can your solution demonstrate compliance with the following Personal Data Protection requirements?
Digital solutions that collect, use, disclose, process or dispose personal data should incorporate features that support the obligations under the Personal Data Protection Act (2020). 
Please complete the Compliance with the Personal Data Protection Requirements form at https://go.gov.sg/pdp</t>
    </r>
  </si>
  <si>
    <r>
      <rPr>
        <b/>
        <sz val="11"/>
        <color theme="1"/>
        <rFont val="Calibri"/>
        <family val="2"/>
        <scheme val="minor"/>
      </rPr>
      <t>Gen AI</t>
    </r>
    <r>
      <rPr>
        <sz val="11"/>
        <color theme="1"/>
        <rFont val="Calibri"/>
        <family val="2"/>
        <scheme val="minor"/>
      </rPr>
      <t xml:space="preserve">
Does your solution utilise GenAI functionality to power the Chatbot? 
GenAI chatbots use a technology called Generative Pre-Trained Transformer (GPT) based on a Large Language Model. Compared to previous generation chatbots, GenAI chatbots have better natural language processing (NLP), providing more accurate responses and engage in context-aware conversations with the customers. Additionally, these chatbots can learn from user interactions and improve their responses over time, resulting in a more personalised and effective user experience.</t>
    </r>
  </si>
  <si>
    <r>
      <rPr>
        <b/>
        <sz val="11"/>
        <rFont val="Calibri"/>
        <family val="2"/>
        <scheme val="minor"/>
      </rPr>
      <t>Risk mitigation briefing</t>
    </r>
    <r>
      <rPr>
        <sz val="11"/>
        <rFont val="Calibri"/>
        <family val="2"/>
        <scheme val="minor"/>
      </rPr>
      <t xml:space="preserve">
Does the vendor commit to conducting a briefing (online or in-person) for each potential client before client purchases the solution, to ensure that each client is aware of the risks associated with using the Gen AI solution for its business (e.g. accuracy, bias, reliability, toxicity, IP infringement, privacy etc), and the best practices to mitigate these risks (e.g. setting escalation criteria, out-of-bounds markers etc)?
Note:
1) Vendors must adequately brief SME participants on these associated risks to ensure responsible Gen AI solution usage. Vendors will also be required to secure SMEs’ acknowledgement of the associated risks before provisioning the solution (e.g. via the customer quotation / contract)
2) Vendors may also consider offering documentation or further information about their models’ training data to their clients. 
3) Provide the briefing materials (e.g. slides, pre-recorded video) that will be used to brief each client on the risks of using the Gen AI solution, and risk mitigation measures. 
4) Provide a template of the customer quotation / contract where each client's acknowledgement of this briefing will be secured.</t>
    </r>
  </si>
  <si>
    <r>
      <rPr>
        <b/>
        <sz val="11"/>
        <color theme="1"/>
        <rFont val="Calibri"/>
        <family val="2"/>
        <scheme val="minor"/>
      </rPr>
      <t>Integration with customer communication platform(s)</t>
    </r>
    <r>
      <rPr>
        <sz val="11"/>
        <color theme="1"/>
        <rFont val="Calibri"/>
        <family val="2"/>
        <scheme val="minor"/>
      </rPr>
      <t xml:space="preserve">
</t>
    </r>
    <r>
      <rPr>
        <u/>
        <sz val="11"/>
        <color theme="1"/>
        <rFont val="Calibri"/>
        <family val="2"/>
        <scheme val="minor"/>
      </rPr>
      <t xml:space="preserve">Can your solution be deployed on </t>
    </r>
    <r>
      <rPr>
        <b/>
        <u/>
        <sz val="11"/>
        <color theme="1"/>
        <rFont val="Calibri"/>
        <family val="2"/>
        <scheme val="minor"/>
      </rPr>
      <t xml:space="preserve">at least ONE </t>
    </r>
    <r>
      <rPr>
        <u/>
        <sz val="11"/>
        <color theme="1"/>
        <rFont val="Calibri"/>
        <family val="2"/>
        <scheme val="minor"/>
      </rPr>
      <t>of the following digital platforms/channels for customer engagement?</t>
    </r>
    <r>
      <rPr>
        <sz val="11"/>
        <color theme="1"/>
        <rFont val="Calibri"/>
        <family val="2"/>
        <scheme val="minor"/>
      </rPr>
      <t xml:space="preserve">
• Company website 
• Messaging apps (e.g. WhatsApp, Facebook Messenger, Telegram, etc)
• Email
• Social media (e.g. Instagram, TikTok)
• Customer Relationship Management (CRM) system
• Audio calls / call center
</t>
    </r>
    <r>
      <rPr>
        <i/>
        <sz val="11"/>
        <color theme="1"/>
        <rFont val="Calibri"/>
        <family val="2"/>
        <scheme val="minor"/>
      </rPr>
      <t>Note: Vendor must provide implementation services to ensure that the solution is successfully integrated with the company's selected digital platform(s)</t>
    </r>
  </si>
  <si>
    <r>
      <rPr>
        <b/>
        <sz val="11"/>
        <color rgb="FF000000"/>
        <rFont val="Calibri"/>
        <family val="2"/>
        <scheme val="minor"/>
      </rPr>
      <t>Front-end customer engagement capabilities</t>
    </r>
    <r>
      <rPr>
        <sz val="11"/>
        <color rgb="FF000000"/>
        <rFont val="Calibri"/>
        <family val="2"/>
        <scheme val="minor"/>
      </rPr>
      <t xml:space="preserve">
</t>
    </r>
    <r>
      <rPr>
        <u/>
        <sz val="11"/>
        <color rgb="FF000000"/>
        <rFont val="Calibri"/>
        <family val="2"/>
        <scheme val="minor"/>
      </rPr>
      <t xml:space="preserve">
Can your solution provide a customer-facing chatbot that demonstrate </t>
    </r>
    <r>
      <rPr>
        <b/>
        <u/>
        <sz val="11"/>
        <color rgb="FF000000"/>
        <rFont val="Calibri"/>
        <family val="2"/>
        <scheme val="minor"/>
      </rPr>
      <t>at least TWO</t>
    </r>
    <r>
      <rPr>
        <u/>
        <sz val="11"/>
        <color rgb="FF000000"/>
        <rFont val="Calibri"/>
        <family val="2"/>
        <scheme val="minor"/>
      </rPr>
      <t xml:space="preserve"> of the following capabilities?
</t>
    </r>
    <r>
      <rPr>
        <sz val="11"/>
        <color rgb="FF000000"/>
        <rFont val="Calibri"/>
        <family val="2"/>
        <scheme val="minor"/>
      </rPr>
      <t xml:space="preserve">(1) </t>
    </r>
    <r>
      <rPr>
        <b/>
        <sz val="11"/>
        <color rgb="FF000000"/>
        <rFont val="Calibri"/>
        <family val="2"/>
        <scheme val="minor"/>
      </rPr>
      <t>Leads Management:</t>
    </r>
    <r>
      <rPr>
        <sz val="11"/>
        <color rgb="FF000000"/>
        <rFont val="Calibri"/>
        <family val="2"/>
        <scheme val="minor"/>
      </rPr>
      <t xml:space="preserve"> to automatically collect information on and follow up on leads, facilitating tracking and conversion.
(2) </t>
    </r>
    <r>
      <rPr>
        <b/>
        <sz val="11"/>
        <color rgb="FF000000"/>
        <rFont val="Calibri"/>
        <family val="2"/>
        <scheme val="minor"/>
      </rPr>
      <t>Sales Assistant</t>
    </r>
    <r>
      <rPr>
        <sz val="11"/>
        <color rgb="FF000000"/>
        <rFont val="Calibri"/>
        <family val="2"/>
        <scheme val="minor"/>
      </rPr>
      <t xml:space="preserve">: to guide customers through the sales process, answering informational enquires and providing recommendations.
For chatbots taking the role of sales assistant in an e-commerce environment, the two following features must be demonstrated:
    - Able to assist the customer to complete an end-to-end sales via the chatbot conversation
    - Able to provide product upselling and cross-selling recommendation during the sales checkout process
(3) </t>
    </r>
    <r>
      <rPr>
        <b/>
        <sz val="11"/>
        <color rgb="FF000000"/>
        <rFont val="Calibri"/>
        <family val="2"/>
        <scheme val="minor"/>
      </rPr>
      <t>Post-Sales Customer Support:</t>
    </r>
    <r>
      <rPr>
        <sz val="11"/>
        <color rgb="FF000000"/>
        <rFont val="Calibri"/>
        <family val="2"/>
        <scheme val="minor"/>
      </rPr>
      <t xml:space="preserve"> to perform post-sales support, providing customers with information such as order status, product/service support, escalation. 
(4) </t>
    </r>
    <r>
      <rPr>
        <b/>
        <sz val="11"/>
        <color rgb="FF000000"/>
        <rFont val="Calibri"/>
        <family val="2"/>
        <scheme val="minor"/>
      </rPr>
      <t xml:space="preserve">Scheduling/Reservation: </t>
    </r>
    <r>
      <rPr>
        <sz val="11"/>
        <color rgb="FF000000"/>
        <rFont val="Calibri"/>
        <family val="2"/>
        <scheme val="minor"/>
      </rPr>
      <t>to assist customers in making bookings based on resource (e.g. personnel, facility) availability, customer's past preferences, etc.</t>
    </r>
  </si>
  <si>
    <r>
      <rPr>
        <b/>
        <sz val="11"/>
        <color rgb="FF000000"/>
        <rFont val="Calibri"/>
        <family val="2"/>
        <scheme val="minor"/>
      </rPr>
      <t>Back-end customer engagement capabilities</t>
    </r>
    <r>
      <rPr>
        <sz val="11"/>
        <color rgb="FF000000"/>
        <rFont val="Calibri"/>
        <family val="2"/>
        <scheme val="minor"/>
      </rPr>
      <t xml:space="preserve">
</t>
    </r>
    <r>
      <rPr>
        <u/>
        <sz val="11"/>
        <color rgb="FF000000"/>
        <rFont val="Calibri"/>
        <family val="2"/>
        <scheme val="minor"/>
      </rPr>
      <t xml:space="preserve">Can your solution provide an internal-facing chatbot that demonstrate </t>
    </r>
    <r>
      <rPr>
        <b/>
        <u/>
        <sz val="11"/>
        <color rgb="FF000000"/>
        <rFont val="Calibri"/>
        <family val="2"/>
        <scheme val="minor"/>
      </rPr>
      <t>at least THREE</t>
    </r>
    <r>
      <rPr>
        <u/>
        <sz val="11"/>
        <color rgb="FF000000"/>
        <rFont val="Calibri"/>
        <family val="2"/>
        <scheme val="minor"/>
      </rPr>
      <t xml:space="preserve"> of the following capabilities?</t>
    </r>
    <r>
      <rPr>
        <sz val="11"/>
        <color rgb="FF000000"/>
        <rFont val="Calibri"/>
        <family val="2"/>
        <scheme val="minor"/>
      </rPr>
      <t xml:space="preserve">
(1) </t>
    </r>
    <r>
      <rPr>
        <b/>
        <sz val="11"/>
        <color rgb="FF000000"/>
        <rFont val="Calibri"/>
        <family val="2"/>
        <scheme val="minor"/>
      </rPr>
      <t>Suggestions/Improvements for Customer Engagement Agents</t>
    </r>
    <r>
      <rPr>
        <sz val="11"/>
        <color rgb="FF000000"/>
        <rFont val="Calibri"/>
        <family val="2"/>
        <scheme val="minor"/>
      </rPr>
      <t xml:space="preserve">: Generate real-time suggestions to improve responses or automatically translate messages.
(2) </t>
    </r>
    <r>
      <rPr>
        <b/>
        <sz val="11"/>
        <color rgb="FF000000"/>
        <rFont val="Calibri"/>
        <family val="2"/>
        <scheme val="minor"/>
      </rPr>
      <t>Automated Reminders for Follow-Ups</t>
    </r>
    <r>
      <rPr>
        <sz val="11"/>
        <color rgb="FF000000"/>
        <rFont val="Calibri"/>
        <family val="2"/>
        <scheme val="minor"/>
      </rPr>
      <t xml:space="preserve">: Provide timely reminders to agents to provide follow-up actions for all instances of customer engagement.
(3) </t>
    </r>
    <r>
      <rPr>
        <b/>
        <sz val="11"/>
        <color rgb="FF000000"/>
        <rFont val="Calibri"/>
        <family val="2"/>
        <scheme val="minor"/>
      </rPr>
      <t>Centralised Platform for Multi-Channel Customer Engagement</t>
    </r>
    <r>
      <rPr>
        <sz val="11"/>
        <color rgb="FF000000"/>
        <rFont val="Calibri"/>
        <family val="2"/>
        <scheme val="minor"/>
      </rPr>
      <t xml:space="preserve">: Provides a centralised platform for agents to manage client conversations over multiple channels (e.g. Website, Social Media, Messaging Apps etc.)
(4) </t>
    </r>
    <r>
      <rPr>
        <b/>
        <sz val="11"/>
        <color rgb="FF000000"/>
        <rFont val="Calibri"/>
        <family val="2"/>
        <scheme val="minor"/>
      </rPr>
      <t>Real-Time Interventions</t>
    </r>
    <r>
      <rPr>
        <sz val="11"/>
        <color rgb="FF000000"/>
        <rFont val="Calibri"/>
        <family val="2"/>
        <scheme val="minor"/>
      </rPr>
      <t xml:space="preserve">: Enable managers to intervene conversations and take actions where necessary.
(5) </t>
    </r>
    <r>
      <rPr>
        <b/>
        <sz val="11"/>
        <color rgb="FF000000"/>
        <rFont val="Calibri"/>
        <family val="2"/>
        <scheme val="minor"/>
      </rPr>
      <t>Creation of Customer Profiles:</t>
    </r>
    <r>
      <rPr>
        <sz val="11"/>
        <color rgb="FF000000"/>
        <rFont val="Calibri"/>
        <family val="2"/>
        <scheme val="minor"/>
      </rPr>
      <t xml:space="preserve"> Identify customer characteristics and build comprehensive customer profiles, based on conversations with customers.</t>
    </r>
  </si>
  <si>
    <r>
      <t xml:space="preserve">Citations
</t>
    </r>
    <r>
      <rPr>
        <sz val="11"/>
        <color theme="1"/>
        <rFont val="Calibri"/>
        <family val="2"/>
        <scheme val="minor"/>
      </rPr>
      <t xml:space="preserve">Can your solution automatically cite sources or references as part of its factual responses? (e.g. to reduce hallucination risk when answering factual enquiries)
</t>
    </r>
  </si>
  <si>
    <r>
      <rPr>
        <b/>
        <sz val="11"/>
        <rFont val="Calibri"/>
        <family val="2"/>
        <scheme val="minor"/>
      </rPr>
      <t>Languages</t>
    </r>
    <r>
      <rPr>
        <sz val="11"/>
        <rFont val="Calibri"/>
        <family val="2"/>
        <scheme val="minor"/>
      </rPr>
      <t xml:space="preserve">
Can your solution support conversations with customers in </t>
    </r>
    <r>
      <rPr>
        <b/>
        <sz val="11"/>
        <rFont val="Calibri"/>
        <family val="2"/>
        <scheme val="minor"/>
      </rPr>
      <t>more than ONE</t>
    </r>
    <r>
      <rPr>
        <sz val="11"/>
        <rFont val="Calibri"/>
        <family val="2"/>
        <scheme val="minor"/>
      </rPr>
      <t xml:space="preserve"> language, other than English? (e.g. Simplified/Traditional Mandarin, Bahasa Melayu, Tamil etc)
</t>
    </r>
  </si>
  <si>
    <r>
      <rPr>
        <b/>
        <sz val="11"/>
        <color theme="1"/>
        <rFont val="Calibri"/>
        <family val="2"/>
        <scheme val="minor"/>
      </rPr>
      <t>Post-deployment self-learning and training</t>
    </r>
    <r>
      <rPr>
        <sz val="11"/>
        <color theme="1"/>
        <rFont val="Calibri"/>
        <family val="2"/>
        <scheme val="minor"/>
      </rPr>
      <t xml:space="preserve">
</t>
    </r>
    <r>
      <rPr>
        <u/>
        <sz val="11"/>
        <color theme="1"/>
        <rFont val="Calibri"/>
        <family val="2"/>
        <scheme val="minor"/>
      </rPr>
      <t>Can your solution self-learn to improve the accuracy and/or relevance of chatbot responses generated over time?</t>
    </r>
    <r>
      <rPr>
        <sz val="11"/>
        <color theme="1"/>
        <rFont val="Calibri"/>
        <family val="2"/>
        <scheme val="minor"/>
      </rPr>
      <t xml:space="preserve"> 
For example:</t>
    </r>
    <r>
      <rPr>
        <u/>
        <sz val="11"/>
        <color theme="1"/>
        <rFont val="Calibri"/>
        <family val="2"/>
        <scheme val="minor"/>
      </rPr>
      <t xml:space="preserve">
</t>
    </r>
    <r>
      <rPr>
        <sz val="11"/>
        <rFont val="Calibri"/>
        <family val="2"/>
        <scheme val="minor"/>
      </rPr>
      <t>• Reinforcement learning / feedback loop based on positive and negative customer interactions
• Learning whenever a human agent takes over to answer customer enquiries 
• Manual "supervised" training / customisation of chatbot responses and conversation flows
• Re-training of the chatbot based on business updates to their business website or information.</t>
    </r>
  </si>
  <si>
    <r>
      <rPr>
        <b/>
        <sz val="11"/>
        <color theme="1"/>
        <rFont val="Calibri"/>
        <family val="2"/>
        <scheme val="minor"/>
      </rPr>
      <t>Audio-based conversations</t>
    </r>
    <r>
      <rPr>
        <sz val="11"/>
        <color theme="1"/>
        <rFont val="Calibri"/>
        <family val="2"/>
        <scheme val="minor"/>
      </rPr>
      <t xml:space="preserve">
Can your solution support conversations with customers over voice chat (instead of text)?
</t>
    </r>
  </si>
  <si>
    <r>
      <rPr>
        <b/>
        <sz val="11"/>
        <rFont val="Calibri"/>
        <family val="2"/>
        <scheme val="minor"/>
      </rPr>
      <t xml:space="preserve">Personal Data Protection
</t>
    </r>
    <r>
      <rPr>
        <sz val="11"/>
        <rFont val="Calibri"/>
        <family val="2"/>
        <scheme val="minor"/>
      </rPr>
      <t>Can your solution demonstrate compliance with the following Personal Data Protection requirements?
Digital solutions that collect, use, disclose, process or dispose personal data should incorporate features that support the obligations under the Personal Data Protection Act (2020). 
Please complete the Compliance with the Personal Data Protection Requirements form at https://go.gov.sg/pdp</t>
    </r>
  </si>
  <si>
    <r>
      <rPr>
        <b/>
        <sz val="11"/>
        <rFont val="Calibri"/>
        <family val="2"/>
      </rPr>
      <t>VAPT</t>
    </r>
    <r>
      <rPr>
        <sz val="11"/>
        <rFont val="Calibri"/>
        <family val="2"/>
      </rPr>
      <t xml:space="preserve">
You will need to comply to the following requirement IF your solution handles or stores Personal Identifiable Information (PII) and/or Sensitive Personal Information (SPI):
Has your solution undergone a comprehensive security vulnerability assessment/penetration testing (VA/PT) conducted by a qualified third-party within the last 12 months? The scope of the VA/PT must cover network security; application security; data protection measures and access control (if applicable); API security testing (if applicable); Cloud security configuration review (if applicable). Specifically, for web application security, the scope must cover minimally all OWASP Top 10 vulnerabilities.
Please submit the VA/PT report (dated maximum 1 year from the checklist submission date). The VA/PT Report must include Executive summary; Detailed findings and risk ratings; Remediation recommendations; Evidence of vulnerability fixes or mitigation plans; Testing methodology used; Scope of assessment; Assessor's qualifications and certifications.
If you are the reseller of the solution, please obtain the VA/PT report from your product principal. SOC 2 Type II report can be accepted if the detailed technical vulnerability assessment results are part of the SOC2 Type II scope.
Note:
[1] Qualified third-party refers to: CREST-certified companies [ https://www.crest-approved.org/members/] or companies with security professional with relevant CREST certifications; Security professionals with recognised certifications such as: Offensive Security Certified Professional (OSCP); EC-Council Certified Penetration Testing Professional (CPENT); GIAC Penetration Tester (GPEN); or other equivalent industry-recognised certifications.</t>
    </r>
  </si>
  <si>
    <r>
      <rPr>
        <b/>
        <sz val="11"/>
        <color theme="1"/>
        <rFont val="Calibri"/>
        <family val="2"/>
        <scheme val="minor"/>
      </rPr>
      <t>Cloud and Multi-Device Accessibility</t>
    </r>
    <r>
      <rPr>
        <sz val="11"/>
        <color theme="1"/>
        <rFont val="Calibri"/>
        <family val="2"/>
        <scheme val="minor"/>
      </rPr>
      <t xml:space="preserve">
Can your solution allow for cloud based, mobile based and/or web-based usage?</t>
    </r>
  </si>
  <si>
    <r>
      <rPr>
        <b/>
        <sz val="11"/>
        <rFont val="Aptos Narrow"/>
        <family val="2"/>
      </rPr>
      <t>VAPT</t>
    </r>
    <r>
      <rPr>
        <sz val="11"/>
        <rFont val="Aptos Narrow"/>
        <family val="2"/>
      </rPr>
      <t xml:space="preserve">
Has your solution undergone a comprehensive security vulnerability assessment/penetration testing (VA/PT) conducted by a qualified third-party within the last 12 months? The scope of the VA/PT must cover network security; application security; data protection measures and access control (if applicable); API security testing (if applicable); Cloud security configuration review (if applicable). Specifically, for web application security, the scope must cover minimally all OWASP Top 10 vulnerabilities.
Please submit the VA/PT report (dated maximum 1 year from the checklist submission date). The VA/PT Report must include Executive summary; Detailed findings and risk ratings; Remediation recommendations; Evidence of vulnerability fixes or mitigation plans; Testing methodology used; Scope of assessment; Assessor's qualifications and certifications.
If you are the reseller of the solution, please obtain the VA/PT report from your product principal. SOC 2 Type II report can be accepted if the detailed technical vulnerability assessment results are part of the SOC2 Type II scope.
Note:
[1] Qualified third-party refers to: CREST-certified companies [ https://www.crest-approved.org/members/] or companies with security professional with relevant CREST certifications; Security professionals with recognised certifications such as: Offensive Security Certified Professional (OSCP); EC-Council Certified Penetration Testing Professional (CPENT); GIAC Penetration Tester (GPEN); or other equivalent industry-recognised certifications.</t>
    </r>
  </si>
  <si>
    <r>
      <rPr>
        <b/>
        <sz val="11"/>
        <color theme="1"/>
        <rFont val="Calibri"/>
        <family val="2"/>
        <scheme val="minor"/>
      </rPr>
      <t xml:space="preserve">AI Chatbot Knowledge Integration
</t>
    </r>
    <r>
      <rPr>
        <sz val="11"/>
        <color theme="1"/>
        <rFont val="Calibri"/>
        <family val="2"/>
        <scheme val="minor"/>
      </rPr>
      <t xml:space="preserve">
</t>
    </r>
    <r>
      <rPr>
        <u/>
        <sz val="11"/>
        <color theme="1"/>
        <rFont val="Calibri"/>
        <family val="2"/>
        <scheme val="minor"/>
      </rPr>
      <t xml:space="preserve">b) Can your solution ingest </t>
    </r>
    <r>
      <rPr>
        <b/>
        <u/>
        <sz val="11"/>
        <color theme="1"/>
        <rFont val="Calibri"/>
        <family val="2"/>
        <scheme val="minor"/>
      </rPr>
      <t>at least TWO</t>
    </r>
    <r>
      <rPr>
        <u/>
        <sz val="11"/>
        <color theme="1"/>
        <rFont val="Calibri"/>
        <family val="2"/>
        <scheme val="minor"/>
      </rPr>
      <t xml:space="preserve"> of the following data sources to build the chatbot's knowledge base?
</t>
    </r>
    <r>
      <rPr>
        <sz val="11"/>
        <color theme="1"/>
        <rFont val="Calibri"/>
        <family val="2"/>
        <scheme val="minor"/>
      </rPr>
      <t xml:space="preserve">• Direct website crawl (with website URL as input)
• Direct database integration (via SQL, API etc)
   Examples of database integration may include:
   - CRM (Customer data such as transaction history, communication history, loyalty programme etc)
   - Sales or E-Commerce platform (Sales data such as SKUs, available stock, prices, campaign, promotion etc)
   - Any other integrations to optimise and enhance customer engagement
• Structured files, such as FAQ with Question-and-Answer pairing, Product and Services offerings etc
• Unstructured files, such as PDF or Word Document </t>
    </r>
  </si>
  <si>
    <r>
      <t xml:space="preserve">Either/Or Requirement
</t>
    </r>
    <r>
      <rPr>
        <sz val="11"/>
        <color theme="1"/>
        <rFont val="Calibri"/>
        <family val="2"/>
        <scheme val="minor"/>
      </rPr>
      <t>Can your solution fulfill EITHER 17.06A OR 17.06B? 
Please indicate "Yes" for both 17.06A and 17.06B if your solution can fulfill BOTH requirements.</t>
    </r>
  </si>
  <si>
    <t>17.06A</t>
  </si>
  <si>
    <t>17.06B</t>
  </si>
  <si>
    <r>
      <rPr>
        <b/>
        <sz val="11"/>
        <rFont val="Calibri"/>
        <family val="2"/>
      </rPr>
      <t>Project Moonshot</t>
    </r>
    <r>
      <rPr>
        <sz val="11"/>
        <rFont val="Calibri"/>
        <family val="2"/>
      </rPr>
      <t xml:space="preserve">
Has your solution undergone evaluation by Project Moonshot?
Project Moonshot is a LLM Evaluation Toolkit, designed to integrate benchmarking, red teaming and testing baselines. It helps developers, compliance teams, and AI system owners manage LLM deployment risks by providing a seamless way to evaluate their applications’ performance, both pre- and post-deployment. More information on Project Moonshot is provided at https://aiverifyfoundation.sg/project-moonshot/
1)  Please provide the report generated by Project Moonshot upon completion of the evaluation, where vendors are required to test their Gen AI system with the benchmarks stated below, which are available on Project Moonshot:
  • MLCommons AI Safety Benchmark - Hate  
  • Bias Benchmark for QA (BBQ) 
  • UCI Adult Dataset 
2)  Complete the Moonshot testing form. https://form.gov.sg/6699c08bfc8b1217e4d6662e\</t>
    </r>
  </si>
  <si>
    <r>
      <rPr>
        <b/>
        <sz val="11"/>
        <rFont val="Calibri"/>
        <family val="2"/>
        <scheme val="minor"/>
      </rPr>
      <t>InvoiceNow-Ready Solution Provider Accreditation</t>
    </r>
    <r>
      <rPr>
        <sz val="11"/>
        <rFont val="Calibri"/>
        <family val="2"/>
        <scheme val="minor"/>
      </rPr>
      <t xml:space="preserve">
Is your solution listed on IMDA InvoiceNow-Ready Solution Provider (IRSP) Listing?
[1] If you are the Product Principal of the solution, you are required to be accredited as an IRSP by IMDA.
[2] If you are the reseller of the solution, your Solution Product Principal must declare to IMDA that you are an authorised reseller of their solution.
Note: For more information on InvoiceNow, refer to: Becoming an InvoiceNow-Ready Solution Provider | E-invoicing | IMDA ( https://www.imda.gov.sg/how-we-can-help/nationwide-e-invoicing-framework/becoming-an-invoicenow-ready-solution-provider)</t>
    </r>
  </si>
  <si>
    <t>Version: 25-3.1</t>
  </si>
  <si>
    <r>
      <rPr>
        <b/>
        <sz val="11"/>
        <color theme="1"/>
        <rFont val="Calibri"/>
        <family val="2"/>
        <scheme val="minor"/>
      </rPr>
      <t>Digital Marketing Needs Analysis</t>
    </r>
    <r>
      <rPr>
        <sz val="11"/>
        <color theme="1"/>
        <rFont val="Calibri"/>
        <family val="2"/>
        <scheme val="minor"/>
      </rPr>
      <t xml:space="preserve">
Does your service include a robust methodology for the assessment of SME’s current state of digital presence, business needs and digital assets in consultation with the SME?
Note:
[1] Ideally this solution is targeted at SMEs new to digital marketing and intend to market their products/services better online
[2] Vendor is not required to fill up these work sheets (Cyber Security, Personal Data Protection, Data Analytics, Internet of Things) if not applicable
[3] Vendor can submit all the additional documents under "Other supporting documents"
Please describe how your solution can meet this requirement
•	Provide documentation to showcase the methodology or plan for needs analysis and current state assessment
•	Include number of man-hours/number of staff committed per SME for the whole project, supported by past case studies
*Actual needs analysis to be submitted in the final Project Report. Do note that the documents submitted are to be vendors’ benchmark for quality.
Files to be submitted instead of writing the content in this comment box:
1) 14.1 Digital Marketing Needs Analysis Methodology
--- this document should contain a methodology of needs analysis
--- it should also briefly explain in details the different steps/stages in the methodology, demonstrating the assessment of SME’s business needs and current state of digital presence and digital assets
2) 14.1 Digital Marketing Needs Analysis - Portfolio
---- this document should be a real portfolio and a document that the customer will receive
---- it should include assessment of SME’s business needs and current state of digital presence and digital assets</t>
    </r>
  </si>
  <si>
    <r>
      <rPr>
        <b/>
        <sz val="11"/>
        <color theme="1"/>
        <rFont val="Calibri"/>
        <family val="2"/>
        <scheme val="minor"/>
      </rPr>
      <t>Digital Assets Creation</t>
    </r>
    <r>
      <rPr>
        <sz val="11"/>
        <color theme="1"/>
        <rFont val="Calibri"/>
        <family val="2"/>
        <scheme val="minor"/>
      </rPr>
      <t xml:space="preserve">
Does your package include creation of necessary digital assets? o	Examples of digital assets include banners, content posts, photographs and videos
Please describe how your solution can meet this requirement.
•	Provide sample digital content to be created based on past portfolio
Digital assets should be handed over to the SME and submitted for verification at claims. Do note that the documents submitted are to be vendors’ benchmark for quality.
Please name your document 14.5 Digital Assets Creation</t>
    </r>
  </si>
  <si>
    <r>
      <rPr>
        <b/>
        <sz val="11"/>
        <color theme="1"/>
        <rFont val="Calibri"/>
        <family val="2"/>
        <scheme val="minor"/>
      </rPr>
      <t>AI Features</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personalised recommendations, cost savings, and data-driven insights tailored for SMEs, with the ultimate goal of enhancing operational efficiency and / or decision-making?</t>
    </r>
  </si>
  <si>
    <r>
      <rPr>
        <b/>
        <sz val="11"/>
        <rFont val="Calibri"/>
        <family val="2"/>
        <scheme val="minor"/>
      </rPr>
      <t>Track Record in Digital Marketing</t>
    </r>
    <r>
      <rPr>
        <sz val="11"/>
        <rFont val="Calibri"/>
        <family val="2"/>
        <scheme val="minor"/>
      </rPr>
      <t xml:space="preserve">
Do you meet the minimum track records required?
Have you completed at least 10 digital marketing projects in the past year where the scope of work is at least 3 months per project and include digital marketing services such as SEO, SEM, SMA, SMM?
If you answer yes, please submit the 10 project list in this format and name the file "Track Record.xlsx":
</t>
    </r>
    <r>
      <rPr>
        <b/>
        <sz val="11"/>
        <rFont val="Calibri"/>
        <family val="2"/>
        <scheme val="minor"/>
      </rPr>
      <t>Final Invoice Date Project Duration Customer Name Project Value Services Rendered</t>
    </r>
    <r>
      <rPr>
        <sz val="11"/>
        <rFont val="Calibri"/>
        <family val="2"/>
        <scheme val="minor"/>
      </rPr>
      <t xml:space="preserve">
otherwise, please do not proceed to the next question.</t>
    </r>
  </si>
  <si>
    <r>
      <rPr>
        <b/>
        <sz val="11"/>
        <color theme="1"/>
        <rFont val="Calibri"/>
        <family val="2"/>
        <scheme val="minor"/>
      </rPr>
      <t>Leads Management Development and Integration</t>
    </r>
    <r>
      <rPr>
        <sz val="11"/>
        <color theme="1"/>
        <rFont val="Calibri"/>
        <family val="2"/>
        <scheme val="minor"/>
      </rPr>
      <t xml:space="preserve">
a) Does your package include development of processes to improve SME’s conversion of leads generated from their online channels?
b) Does your package provide recommendations and training on best practices in leads management?
Note: third-party training cannot be packaged into Annex 3 packages
If you selected Yes, please describe how your solution can meet this requirement
• Provide documentation to showcase the methodology or plan to facilitate the development of suitable leads management process, supported by examples from past case studies
• Provide documentation to outline process of handover/integration including a training document or guide for the SME
• Collate the documents and name this file as LeadsMgmtProcess.PDF
Actual report of work done for leads management processes as well as training documents to be submitted in the final project report. Do note that the documents submitted are to be vendors’ benchmark for quality.</t>
    </r>
  </si>
  <si>
    <r>
      <rPr>
        <b/>
        <sz val="11"/>
        <color theme="1"/>
        <rFont val="Calibri"/>
        <family val="2"/>
        <scheme val="minor"/>
      </rPr>
      <t>Package Solution Segmentation</t>
    </r>
    <r>
      <rPr>
        <sz val="11"/>
        <color theme="1"/>
        <rFont val="Calibri"/>
        <family val="2"/>
        <scheme val="minor"/>
      </rPr>
      <t xml:space="preserve">
Does your package solution cater to a specific SME segment?
- Examples of SME segmentation include: by industry, size, needs, B2B/B2C, digital maturity etc.
- Does your package solution meet the specific needs of the particular SME segment?
If you selected Yes, please describe how your solution can meet this requirement
• Illustrate which of the proposed packages are intended for the specific SME segment, with details on the specific needs of the particular SME segment. Proposed packages should be supported samples of past work
• Provide agency’s target ROI (e.g. ROAS or equivalent proxies), supported by past portfolio, and indicate metrics to be tracked
• Collate the documents and name this file as SpecificSMESegment.PDF</t>
    </r>
  </si>
  <si>
    <r>
      <rPr>
        <b/>
        <sz val="11"/>
        <color theme="1"/>
        <rFont val="Calibri"/>
        <family val="2"/>
        <scheme val="minor"/>
      </rPr>
      <t>Review and Recommendation</t>
    </r>
    <r>
      <rPr>
        <sz val="11"/>
        <color theme="1"/>
        <rFont val="Calibri"/>
        <family val="2"/>
        <scheme val="minor"/>
      </rPr>
      <t xml:space="preserve">
a) Does your package include review of digital marketing strategy and campaign performance results, with a plan for improvement?
b) Does your package utilise data analytics to provide recommendations to improve SME’s online presence or sales?
o SME should be involved in the review of campaign data and understand how data is used to inform business decisions
c) Will your package facilitate the handover of digital assets and strategy documents?
o Vendor should assist to handover Ad accounts to SMEs upon project completion
Please describe how your solution can meet this requirement.
• Provide documentation to showcase the methodology or plan to facilitate the review and recommendation process
• Provide documentation to showcase the plan for handover, and include a checklist of items(with customer sign off) to be transferred to the SME
Review and recommendation component to be submitted as part of the campaign report (as outlined in 14.3). Do note that the documents submitted are to be vendors’ benchmark for quality.
Please name your document 14.4 Review and Recommendation and provide your detailed writeup in this document instead of this comment box.</t>
    </r>
  </si>
  <si>
    <r>
      <rPr>
        <b/>
        <sz val="11"/>
        <color theme="1"/>
        <rFont val="Calibri"/>
        <family val="2"/>
        <scheme val="minor"/>
      </rPr>
      <t>Digital Marketing Strategy Development</t>
    </r>
    <r>
      <rPr>
        <sz val="11"/>
        <color theme="1"/>
        <rFont val="Calibri"/>
        <family val="2"/>
        <scheme val="minor"/>
      </rPr>
      <t xml:space="preserve">
a)	Does your package facilitate the creation of a digital marketing strategy/roadmap that will help generate leads/brand awareness online?
Key components of the strategy should include:
o Objectives
o KPIs
o Target audience
o Budget
o Proposed brand angle/positioning
o Creation of digital assets
o Client engagement framework
b) Does your strategy include these items below? 
o Digital marketing strategy should include a client engagement framework that covers close discussion and consultation with SME, allowing SME to understand basic digital marketing concepts through the process 
o Strategy should include a client engagement plan that outlines expected lead times, monthly capacity, key milestones, expected client involvement. Eg. Project plan. 
o Strategy should include conflict resolution framework to manage and resolve potential conflicts, and improve client satisfaction
Please describe how your solution can meet this requirement
• Provide documentation to showcase the methodology or plan for the development of the digital marketing strategy.
• Provide a client engagement framework that outlines regular client engagement and conflict management.
• Objectives, KPIs (KPIs based on ROAS or equivalent proxies to determine ROI), Target audience, Budget, Proposed brand angle/positioning, Creation of digital assets, Client engagement framework (discussion with SME, expected timeline and client involvement etc)
*Actual digital marketing strategy report for SMEs to be submitted in the final Project Report. Do note that the documents submitted are to be vendors’ benchmark for quality.
Files to be submitted instead of writing the content in this comment box:
1) 14.2 Digital Marketing Strategy Development
--- this document should contain a methodology of strategy development, client engagement framework, client engagement plan, and conflict resolution framework
--- it should also briefly explain in details the different steps/stages in the methodology, demonstrating the key digital marketing strategy components and supporting examples from past portfolios.
Client engagement plan - apart from the detail explanation, to also submit a real project plan of past portfolio
Conflict resolution framework - apart from the detail explanation, to submit a customer fronting document where customer is aware of the contact number, designation, name of the management personels for issues escalation.
2) 14.2 Digital Marketing Strategy Development - Portfolio
---- this document should be a real portfolio and a document that the customer will receive
---- it should include the components mentioned in 14.2 Digital Marketing Strategy Development</t>
    </r>
  </si>
  <si>
    <r>
      <rPr>
        <b/>
        <sz val="11"/>
        <color theme="1"/>
        <rFont val="Calibri"/>
        <family val="2"/>
        <scheme val="minor"/>
      </rPr>
      <t>Digital Marketing Campaigns</t>
    </r>
    <r>
      <rPr>
        <sz val="11"/>
        <color theme="1"/>
        <rFont val="Calibri"/>
        <family val="2"/>
        <scheme val="minor"/>
      </rPr>
      <t xml:space="preserve">
a) Does your package include the execution of at least 2 digital marketing campaigns? 
Examples of possible digital marketing campaign include and not limited to: 
o Social media campaigns (e.g. Facebook, Instagram Ads)
o Search Engine Optimisation (SEO), Search Engine Marketing (SEM)
o In-platform campaigns, Ad campaigns, Livestream
b) Does your digital marketing campaign commit to certain KPI/ROI? 
Examples of KPI/ROI include: o ROAS (sales revenue), Number of leads generated, Impressions, and engagements
c) Does your package include the utilisation of analytics tools, software and platform for campaign performance tracking and optimisation? Examples include: o Google analytics and relevant plugins, Facebook analytics
Note: The following items should be excluded from the package and vendors should not advertise or market any non-supportable items for free
- Advertising cost e.g. ppc, ad buy on online or offline platforms, buying likes, influencer fees, including management fee of ad buy*
- Outbound marketing costs e.g. outsourced telemarketing services, email subscriptions, purchase of marketing database
- Third-party website hosting, maintenance, SSL costs
- Purchase of hardware e.g. for livestreaming
- Third-party training courses
*Advertising is part of the package, but its related costs are not supportable by the grant and shall be borne by SMEx
Please provide a detailed write up of the services rendered for campaign execution
• Provide proposal for digital marketing campaign packages with agency’s target ROAS (or equivalent proxies to demonstrate ROI). The packages can be specific to SME target segment/industries and should be supported by samples of past work. The packages should also indicate clear timelines.
• Digital marketing packages should include creation of digital assets with detailed breakdown of each unit of item
• Demonstration of past KPI achieved such as ROAS (or equivalent) with supporting examples from past portfolios
• Please use this Excel file to submit your packages. You may create up to 5 packages.
Please provide a campaign report* with the key components below with supporting examples from past portfolios
• Campaign details
• Campaign outcomes based on objectives and KPIs
• Review and recommendations based on analysis of campaign data. Methodology or plan to facilitate the review process should be outlined below in 14.4
Please provide samples of documents that can verify work done. Examples include:
• Verifiable proof of campaign (ad-spend invoice number, live link to or screenshot of campaign, unique company identifier, campaign period/duration)
• Screenshot of tracked metrics and source of data e.g. on FB analytics or Google analytics)
*Actual campaign report for SMEs and verification of work done to be submitted in the final Project Report. Do note that the documents submitted are to be vendors’ benchmark for quality.
Please submit your packages in a separate document named as 14.3 Annex 3.xls and provide your detailed writeup in this document instead of this comment box.</t>
    </r>
  </si>
  <si>
    <r>
      <rPr>
        <b/>
        <sz val="11"/>
        <color theme="1"/>
        <rFont val="Calibri"/>
        <family val="2"/>
        <scheme val="minor"/>
      </rPr>
      <t>Set-up and data pipeline</t>
    </r>
    <r>
      <rPr>
        <sz val="11"/>
        <color theme="1"/>
        <rFont val="Calibri"/>
        <family val="2"/>
        <scheme val="minor"/>
      </rPr>
      <t xml:space="preserve">
</t>
    </r>
    <r>
      <rPr>
        <u/>
        <sz val="11"/>
        <color theme="1"/>
        <rFont val="Calibri"/>
        <family val="2"/>
        <scheme val="minor"/>
      </rPr>
      <t xml:space="preserve">a) Does your solution enable the company to perform the following functions during set-up?
</t>
    </r>
    <r>
      <rPr>
        <sz val="11"/>
        <color theme="1"/>
        <rFont val="Calibri"/>
        <family val="2"/>
        <scheme val="minor"/>
      </rPr>
      <t>• Upload company-specific knowledge base in varied formats (e.g. FAQ flowcharts, customer service manuals, brand information/guide etc) to contextualise generated responses;
• Implement criteria to automatically escalate certain type(s) of customer enquiries to human agents;
• Ability for business owners to define the conversation boundaries to restrict the chatbot from providing information outside the scope of the business website.</t>
    </r>
  </si>
  <si>
    <r>
      <rPr>
        <b/>
        <sz val="11"/>
        <color rgb="FF000000"/>
        <rFont val="Calibri"/>
        <family val="2"/>
        <scheme val="minor"/>
      </rPr>
      <t xml:space="preserve">Solution Category: </t>
    </r>
    <r>
      <rPr>
        <sz val="11"/>
        <color rgb="FF000000"/>
        <rFont val="Calibri"/>
        <family val="2"/>
        <scheme val="minor"/>
      </rPr>
      <t xml:space="preserve">Chatbots for Customer Engagement
</t>
    </r>
    <r>
      <rPr>
        <b/>
        <sz val="11"/>
        <color rgb="FF000000"/>
        <rFont val="Calibri"/>
        <family val="2"/>
        <scheme val="minor"/>
      </rPr>
      <t>Solution Category Description:</t>
    </r>
    <r>
      <rPr>
        <sz val="11"/>
        <color rgb="FF000000"/>
        <rFont val="Calibri"/>
        <family val="2"/>
        <scheme val="minor"/>
      </rPr>
      <t xml:space="preserve"> Chatbots can automate responses to customer enquiries on digital platforms, enhance customer engagement via personalised recommendations and seamless interactions, collect feedback from customers to help businesses to improve their products and services, as well as automatically capture and follow-up on leads to increase conversions and drive sales. Additionally, these chatbots can improve staff efficiency through real-time response suggestions, automated translations, and centralised multi-channel conversation management.</t>
    </r>
  </si>
  <si>
    <r>
      <rPr>
        <b/>
        <sz val="11"/>
        <rFont val="Calibri"/>
        <family val="2"/>
        <scheme val="minor"/>
      </rPr>
      <t>Online Shop Modules</t>
    </r>
    <r>
      <rPr>
        <sz val="11"/>
        <rFont val="Calibri"/>
        <family val="2"/>
        <scheme val="minor"/>
      </rPr>
      <t xml:space="preserve">
Does your solution facilitate the creation of online shop front with the following functions?
 a. Secured E-Payment Gateway, e.g. stripe, paypal, etc.
Note: E-payments must generate an automatic payment acknowledgement back to the e-commerce website or must have real time payment verification. The users should not update "Paid status" manually.  
 b. Online Purchasing, e.g. allowing customers to perform a purchase transaction via the solution
 c. Website Traffic Analysis, e.g. set up of google analytics, Facebook Pixel
 d. Inventory Management
 e. Promotion Management, e.g abandon cart reminder, pop up marketing notice
 f. Customer Loyalty Management
Please provide a detailed writeup for a. to f.and and attach relevant brochures/screenshots in your online submission.</t>
    </r>
  </si>
  <si>
    <r>
      <rPr>
        <b/>
        <sz val="11"/>
        <color theme="1"/>
        <rFont val="Calibri"/>
        <family val="2"/>
        <scheme val="minor"/>
      </rPr>
      <t>System Integration and Connectivity</t>
    </r>
    <r>
      <rPr>
        <sz val="11"/>
        <color theme="1"/>
        <rFont val="Calibri"/>
        <family val="2"/>
        <scheme val="minor"/>
      </rPr>
      <t xml:space="preserve">
Does your solution include backend systems integration with customer relationship management, inventory management, Online-to-Offline (O2O) logistics, integrated marketing/engagement?</t>
    </r>
  </si>
  <si>
    <r>
      <rPr>
        <b/>
        <sz val="11"/>
        <rFont val="Calibri"/>
        <family val="2"/>
        <scheme val="minor"/>
      </rPr>
      <t>Generative AI (Gen AI) Capabilities</t>
    </r>
    <r>
      <rPr>
        <sz val="11"/>
        <rFont val="Calibri"/>
        <family val="2"/>
        <scheme val="minor"/>
      </rPr>
      <t xml:space="preserve">
</t>
    </r>
    <r>
      <rPr>
        <u/>
        <sz val="11"/>
        <rFont val="Calibri"/>
        <family val="2"/>
        <scheme val="minor"/>
      </rPr>
      <t xml:space="preserve">Does your solution demonstrate ALL of the following Gen AI capabilities?
</t>
    </r>
    <r>
      <rPr>
        <sz val="11"/>
        <rFont val="Calibri"/>
        <family val="2"/>
        <scheme val="minor"/>
      </rPr>
      <t xml:space="preserve">
a. Prompt-Based Generation of Multi-Page Websites: Generate websites (with interconnected web pages e.g. Home, About, Contact) through natural language prompts, without any coding or technical knowledge required.
b. Prompt-Based Website Customisation: Customise website content, design, functional features based on clients' specific business needs and preferences using natural language prompts.
c. Search Engine Optimisation: Generated Websites/Web Elements/Content are optimised for Search Engines (e.g. Generation of SEO-friendly Meta descriptions, Title tags, Content structure, URL structures etc.)
d.Prompt-Based Website Management: Once the base website is created, the user can make further adjustments/direct edits and easily manage the site (e.g. via drag and drop, through natural language prompts etc).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</si>
</sst>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36"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u/>
      <sz val="11"/>
      <color theme="1"/>
      <name val="Calibri"/>
      <family val="2"/>
      <scheme val="minor"/>
    </font>
    <font>
      <sz val="11"/>
      <name val="Calibri"/>
      <family val="2"/>
      <scheme val="minor"/>
    </font>
    <font>
      <i/>
      <sz val="11"/>
      <color theme="1"/>
      <name val="Calibri"/>
      <family val="2"/>
      <scheme val="minor"/>
    </font>
    <font>
      <b/>
      <sz val="11"/>
      <name val="Calibri"/>
      <family val="2"/>
      <scheme val="minor"/>
    </font>
    <font>
      <b/>
      <sz val="11"/>
      <color rgb="FFFF0000"/>
      <name val="Calibri"/>
      <family val="2"/>
      <scheme val="minor"/>
    </font>
    <font>
      <sz val="11"/>
      <color rgb="FF000000"/>
      <name val="Calibri"/>
      <family val="2"/>
      <scheme val="minor"/>
    </font>
    <font>
      <b/>
      <sz val="11"/>
      <color rgb="FF00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u/>
      <sz val="11"/>
      <color rgb="FF000000"/>
      <name val="Calibri"/>
      <family val="2"/>
      <scheme val="minor"/>
    </font>
    <font>
      <b/>
      <u/>
      <sz val="11"/>
      <color rgb="FF000000"/>
      <name val="Calibri"/>
      <family val="2"/>
      <scheme val="minor"/>
    </font>
    <font>
      <sz val="11"/>
      <name val="Calibri"/>
      <family val="2"/>
    </font>
    <font>
      <b/>
      <sz val="11"/>
      <name val="Calibri"/>
      <family val="2"/>
    </font>
    <font>
      <sz val="11"/>
      <color rgb="FF000000"/>
      <name val="Calibri"/>
      <family val="2"/>
      <scheme val="minor"/>
    </font>
    <font>
      <u/>
      <sz val="11"/>
      <name val="Calibri"/>
      <family val="2"/>
      <scheme val="minor"/>
    </font>
    <font>
      <u/>
      <sz val="11"/>
      <color rgb="FFFF0000"/>
      <name val="Calibri"/>
      <family val="2"/>
      <scheme val="minor"/>
    </font>
    <font>
      <b/>
      <sz val="12"/>
      <color rgb="FF000000"/>
      <name val="Calibri"/>
      <family val="2"/>
    </font>
    <font>
      <sz val="12"/>
      <color rgb="FF000000"/>
      <name val="Calibri"/>
      <family val="2"/>
    </font>
    <font>
      <sz val="12"/>
      <color rgb="FF000000"/>
      <name val="Calibri"/>
      <family val="2"/>
    </font>
    <font>
      <sz val="11"/>
      <name val="Aptos Narrow"/>
      <family val="2"/>
    </font>
    <font>
      <b/>
      <sz val="11"/>
      <name val="Aptos Narrow"/>
      <family val="2"/>
    </font>
  </fonts>
  <fills count="11">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
      <patternFill patternType="solid">
        <fgColor theme="0" tint="-4.9989318521683403E-2"/>
        <bgColor indexed="64"/>
      </patternFill>
    </fill>
    <fill>
      <patternFill patternType="solid">
        <fgColor rgb="FFFFFFFF"/>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s>
  <cellStyleXfs count="3">
    <xf numFmtId="0" fontId="0" fillId="0" borderId="0"/>
    <xf numFmtId="9" fontId="8" fillId="0" borderId="0" applyFont="0" applyFill="0" applyBorder="0" applyAlignment="0" applyProtection="0"/>
    <xf numFmtId="0" fontId="17" fillId="0" borderId="0" applyNumberFormat="0" applyFill="0" applyBorder="0" applyAlignment="0" applyProtection="0"/>
  </cellStyleXfs>
  <cellXfs count="141">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0" fontId="2" fillId="0" borderId="1" xfId="0" applyFont="1" applyBorder="1" applyAlignment="1">
      <alignmen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0" fillId="0" borderId="1" xfId="0" applyBorder="1" applyAlignment="1">
      <alignment horizontal="left" vertical="top" wrapText="1"/>
    </xf>
    <xf numFmtId="0" fontId="11" fillId="0" borderId="1" xfId="0" applyFont="1" applyBorder="1" applyAlignment="1">
      <alignment horizontal="left" vertical="top" wrapText="1"/>
    </xf>
    <xf numFmtId="0" fontId="11" fillId="0" borderId="1" xfId="0" applyFont="1" applyBorder="1" applyAlignment="1">
      <alignment vertical="top" wrapText="1"/>
    </xf>
    <xf numFmtId="0" fontId="0" fillId="0" borderId="1" xfId="0" quotePrefix="1" applyBorder="1" applyAlignment="1">
      <alignment vertical="top" wrapText="1"/>
    </xf>
    <xf numFmtId="2" fontId="0" fillId="0" borderId="1" xfId="0" applyNumberFormat="1" applyBorder="1" applyAlignment="1">
      <alignment horizontal="left" vertical="top" wrapText="1"/>
    </xf>
    <xf numFmtId="0" fontId="1" fillId="2" borderId="0" xfId="0" applyFont="1" applyFill="1" applyAlignment="1">
      <alignment vertical="center"/>
    </xf>
    <xf numFmtId="0" fontId="11" fillId="3" borderId="1" xfId="0" applyFont="1" applyFill="1" applyBorder="1" applyAlignment="1">
      <alignment vertical="top" wrapText="1"/>
    </xf>
    <xf numFmtId="0" fontId="11" fillId="3" borderId="1" xfId="0" applyFont="1" applyFill="1" applyBorder="1" applyAlignment="1">
      <alignment horizontal="left" vertical="top" wrapText="1"/>
    </xf>
    <xf numFmtId="0" fontId="9" fillId="0" borderId="0" xfId="0" applyFont="1" applyAlignment="1">
      <alignment horizontal="left" vertical="top" wrapText="1"/>
    </xf>
    <xf numFmtId="0" fontId="2" fillId="0" borderId="0" xfId="0" applyFont="1"/>
    <xf numFmtId="0" fontId="0" fillId="0" borderId="5" xfId="0" applyBorder="1" applyAlignment="1">
      <alignment horizontal="left" vertical="top" wrapText="1"/>
    </xf>
    <xf numFmtId="0" fontId="11" fillId="3" borderId="3" xfId="0" applyFont="1" applyFill="1" applyBorder="1" applyAlignment="1">
      <alignment horizontal="left" vertical="top" wrapText="1"/>
    </xf>
    <xf numFmtId="0" fontId="11" fillId="3" borderId="4" xfId="0" applyFont="1" applyFill="1" applyBorder="1" applyAlignment="1">
      <alignment horizontal="left" vertical="top" wrapText="1"/>
    </xf>
    <xf numFmtId="0" fontId="9" fillId="0" borderId="0" xfId="0" applyFont="1"/>
    <xf numFmtId="0" fontId="1" fillId="2" borderId="0" xfId="0" applyFont="1" applyFill="1" applyAlignment="1">
      <alignment horizontal="left" vertical="center"/>
    </xf>
    <xf numFmtId="0" fontId="17" fillId="0" borderId="0" xfId="2" applyFill="1" applyBorder="1" applyAlignment="1">
      <alignment vertical="top"/>
    </xf>
    <xf numFmtId="0" fontId="0" fillId="3" borderId="1" xfId="0" applyFill="1" applyBorder="1" applyAlignment="1">
      <alignment horizontal="left" vertical="top"/>
    </xf>
    <xf numFmtId="0" fontId="0" fillId="3" borderId="1" xfId="0" applyFill="1" applyBorder="1" applyAlignment="1">
      <alignment horizontal="left" vertical="top" wrapText="1"/>
    </xf>
    <xf numFmtId="1" fontId="0" fillId="3" borderId="1" xfId="0" applyNumberFormat="1" applyFill="1" applyBorder="1" applyAlignment="1">
      <alignment horizontal="left" vertical="top" wrapText="1"/>
    </xf>
    <xf numFmtId="0" fontId="0" fillId="3" borderId="2" xfId="0" applyFill="1" applyBorder="1" applyAlignment="1">
      <alignment horizontal="left" vertical="top" wrapText="1"/>
    </xf>
    <xf numFmtId="0" fontId="0" fillId="3" borderId="3" xfId="0" applyFill="1" applyBorder="1" applyAlignment="1">
      <alignment horizontal="left" vertical="top" wrapText="1"/>
    </xf>
    <xf numFmtId="0" fontId="0" fillId="3" borderId="4" xfId="0" applyFill="1" applyBorder="1" applyAlignment="1">
      <alignment horizontal="left" vertical="top" wrapText="1"/>
    </xf>
    <xf numFmtId="0" fontId="0" fillId="0" borderId="6" xfId="0" applyBorder="1" applyAlignment="1">
      <alignment vertical="top" wrapText="1"/>
    </xf>
    <xf numFmtId="0" fontId="0" fillId="3" borderId="1" xfId="0" applyFill="1" applyBorder="1" applyAlignment="1">
      <alignment vertical="top" wrapText="1"/>
    </xf>
    <xf numFmtId="0" fontId="15" fillId="0" borderId="1" xfId="0" applyFont="1" applyBorder="1" applyAlignment="1">
      <alignment vertical="top" wrapText="1"/>
    </xf>
    <xf numFmtId="0" fontId="0" fillId="0" borderId="4" xfId="0" applyBorder="1" applyAlignment="1">
      <alignment horizontal="left" vertical="top" wrapText="1"/>
    </xf>
    <xf numFmtId="0" fontId="0" fillId="0" borderId="4" xfId="0" applyBorder="1" applyAlignment="1">
      <alignment vertical="top" wrapText="1"/>
    </xf>
    <xf numFmtId="0" fontId="11" fillId="0" borderId="4" xfId="0" applyFont="1" applyBorder="1" applyAlignment="1">
      <alignment horizontal="left" vertical="top" wrapText="1"/>
    </xf>
    <xf numFmtId="0" fontId="11" fillId="0" borderId="4" xfId="0" applyFont="1" applyBorder="1" applyAlignment="1">
      <alignment vertical="top" wrapText="1"/>
    </xf>
    <xf numFmtId="0" fontId="2" fillId="0" borderId="4" xfId="0" applyFont="1" applyBorder="1" applyAlignment="1">
      <alignment horizontal="left" vertical="top" wrapText="1"/>
    </xf>
    <xf numFmtId="0" fontId="0" fillId="0" borderId="7" xfId="0" applyBorder="1" applyAlignment="1">
      <alignment horizontal="left" vertical="top" wrapText="1"/>
    </xf>
    <xf numFmtId="0" fontId="2" fillId="0" borderId="4" xfId="0" applyFont="1" applyBorder="1" applyAlignment="1">
      <alignmen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7" fillId="0" borderId="0" xfId="2" applyAlignment="1">
      <alignment horizontal="left" vertical="top"/>
    </xf>
    <xf numFmtId="0" fontId="17"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2" fillId="0" borderId="0" xfId="0" applyFont="1" applyAlignment="1" applyProtection="1">
      <alignment vertical="top"/>
      <protection locked="0"/>
    </xf>
    <xf numFmtId="0" fontId="17" fillId="0" borderId="0" xfId="2" applyAlignment="1" applyProtection="1">
      <alignment vertical="top" wrapText="1"/>
      <protection locked="0"/>
    </xf>
    <xf numFmtId="0" fontId="0" fillId="5" borderId="1" xfId="0" applyFill="1" applyBorder="1" applyAlignment="1" applyProtection="1">
      <alignment horizontal="left" vertical="top" wrapText="1"/>
      <protection locked="0"/>
    </xf>
    <xf numFmtId="0" fontId="0" fillId="5" borderId="1" xfId="0" applyFill="1" applyBorder="1" applyAlignment="1">
      <alignment horizontal="left" vertical="top" wrapText="1"/>
    </xf>
    <xf numFmtId="0" fontId="0" fillId="5" borderId="5" xfId="0" applyFill="1" applyBorder="1" applyAlignment="1">
      <alignment horizontal="left" vertical="top" wrapText="1"/>
    </xf>
    <xf numFmtId="0" fontId="0" fillId="5" borderId="6" xfId="0" applyFill="1" applyBorder="1" applyAlignment="1">
      <alignment horizontal="left" vertical="top" wrapText="1"/>
    </xf>
    <xf numFmtId="0" fontId="0" fillId="0" borderId="11" xfId="0" applyBorder="1"/>
    <xf numFmtId="0" fontId="0" fillId="0" borderId="12" xfId="0" applyBorder="1"/>
    <xf numFmtId="0" fontId="19" fillId="4" borderId="13" xfId="0" applyFont="1" applyFill="1" applyBorder="1" applyAlignment="1">
      <alignment horizontal="center" vertical="center"/>
    </xf>
    <xf numFmtId="0" fontId="18" fillId="3" borderId="8" xfId="0" applyFont="1" applyFill="1" applyBorder="1"/>
    <xf numFmtId="0" fontId="17" fillId="0" borderId="13" xfId="2" applyFill="1" applyBorder="1" applyAlignment="1">
      <alignment vertical="top"/>
    </xf>
    <xf numFmtId="0" fontId="2" fillId="3" borderId="8" xfId="0" applyFont="1" applyFill="1" applyBorder="1"/>
    <xf numFmtId="0" fontId="2" fillId="3" borderId="10" xfId="0" applyFont="1" applyFill="1" applyBorder="1"/>
    <xf numFmtId="0" fontId="2" fillId="3" borderId="9" xfId="0" applyFont="1" applyFill="1" applyBorder="1"/>
    <xf numFmtId="0" fontId="21"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7" fillId="0" borderId="0" xfId="2" applyFill="1" applyAlignment="1" applyProtection="1">
      <alignment vertical="top" wrapText="1"/>
      <protection locked="0"/>
    </xf>
    <xf numFmtId="0" fontId="0" fillId="0" borderId="0" xfId="0" applyAlignment="1" applyProtection="1">
      <alignment vertical="top" wrapText="1"/>
      <protection locked="0"/>
    </xf>
    <xf numFmtId="0" fontId="17" fillId="0" borderId="0" xfId="2" applyFill="1" applyProtection="1">
      <protection locked="0"/>
    </xf>
    <xf numFmtId="0" fontId="0" fillId="6" borderId="1" xfId="0" applyFill="1" applyBorder="1" applyAlignment="1">
      <alignment horizontal="left" vertical="center" wrapText="1"/>
    </xf>
    <xf numFmtId="0" fontId="7" fillId="0" borderId="0" xfId="0" applyFont="1" applyAlignment="1">
      <alignment vertical="top"/>
    </xf>
    <xf numFmtId="0" fontId="11" fillId="0" borderId="0" xfId="0" applyFont="1" applyAlignment="1">
      <alignment vertical="top" wrapText="1"/>
    </xf>
    <xf numFmtId="0" fontId="0" fillId="0" borderId="1" xfId="0" applyBorder="1" applyAlignment="1" applyProtection="1">
      <alignment vertical="top"/>
      <protection locked="0"/>
    </xf>
    <xf numFmtId="1" fontId="0" fillId="0" borderId="0" xfId="0" applyNumberFormat="1"/>
    <xf numFmtId="0" fontId="9" fillId="0" borderId="0" xfId="0" applyFont="1" applyAlignment="1">
      <alignment horizontal="left" vertical="top"/>
    </xf>
    <xf numFmtId="0" fontId="7" fillId="0" borderId="0" xfId="0" applyFont="1" applyAlignment="1">
      <alignment horizontal="left" vertical="top"/>
    </xf>
    <xf numFmtId="0" fontId="0" fillId="8" borderId="0" xfId="0" applyFill="1" applyAlignment="1">
      <alignment vertical="top"/>
    </xf>
    <xf numFmtId="1" fontId="0" fillId="0" borderId="0" xfId="0" quotePrefix="1" applyNumberFormat="1"/>
    <xf numFmtId="0" fontId="0" fillId="7" borderId="1" xfId="0" applyFill="1" applyBorder="1" applyAlignment="1" applyProtection="1">
      <alignment vertical="top"/>
      <protection locked="0"/>
    </xf>
    <xf numFmtId="0" fontId="11" fillId="5" borderId="1" xfId="0" applyFont="1" applyFill="1" applyBorder="1" applyAlignment="1">
      <alignment horizontal="left" vertical="top" wrapText="1"/>
    </xf>
    <xf numFmtId="0" fontId="0" fillId="0" borderId="1" xfId="0" applyBorder="1" applyAlignment="1">
      <alignment vertical="top"/>
    </xf>
    <xf numFmtId="0" fontId="11" fillId="0" borderId="1" xfId="0" applyFont="1" applyBorder="1" applyAlignment="1">
      <alignment vertical="top"/>
    </xf>
    <xf numFmtId="0" fontId="0" fillId="0" borderId="14" xfId="0" applyBorder="1" applyAlignment="1">
      <alignment vertical="top" wrapText="1"/>
    </xf>
    <xf numFmtId="0" fontId="8" fillId="0" borderId="1" xfId="0" applyFont="1" applyBorder="1" applyAlignment="1">
      <alignment vertical="top" wrapText="1"/>
    </xf>
    <xf numFmtId="0" fontId="26" fillId="0" borderId="14" xfId="0" applyFont="1" applyBorder="1" applyAlignment="1">
      <alignment vertical="top" wrapText="1"/>
    </xf>
    <xf numFmtId="0" fontId="8" fillId="0" borderId="1" xfId="0" applyFont="1" applyBorder="1" applyAlignment="1">
      <alignment horizontal="left" vertical="top" wrapText="1"/>
    </xf>
    <xf numFmtId="0" fontId="12" fillId="0" borderId="0" xfId="0" applyFont="1" applyAlignment="1">
      <alignment wrapText="1"/>
    </xf>
    <xf numFmtId="0" fontId="28" fillId="0" borderId="1" xfId="0" applyFont="1" applyBorder="1" applyAlignment="1">
      <alignment vertical="top" wrapText="1"/>
    </xf>
    <xf numFmtId="0" fontId="28" fillId="3" borderId="1" xfId="0" applyFont="1" applyFill="1" applyBorder="1" applyAlignment="1">
      <alignment horizontal="left" vertical="top" wrapText="1"/>
    </xf>
    <xf numFmtId="0" fontId="3" fillId="8" borderId="0" xfId="0" applyFont="1" applyFill="1" applyAlignment="1">
      <alignment horizontal="right" vertical="top" indent="1"/>
    </xf>
    <xf numFmtId="164" fontId="3" fillId="8" borderId="0" xfId="0" applyNumberFormat="1" applyFont="1" applyFill="1" applyAlignment="1">
      <alignment horizontal="right" vertical="top" indent="1"/>
    </xf>
    <xf numFmtId="0" fontId="17" fillId="8" borderId="0" xfId="2" applyFill="1" applyAlignment="1">
      <alignment horizontal="left" vertical="top"/>
    </xf>
    <xf numFmtId="0" fontId="2" fillId="8" borderId="0" xfId="0" applyFont="1" applyFill="1" applyAlignment="1">
      <alignment horizontal="left"/>
    </xf>
    <xf numFmtId="0" fontId="0" fillId="8" borderId="0" xfId="0" applyFill="1" applyAlignment="1">
      <alignment horizontal="left" vertical="top" wrapText="1"/>
    </xf>
    <xf numFmtId="0" fontId="0" fillId="8" borderId="0" xfId="0" applyFill="1" applyAlignment="1">
      <alignment vertical="top" wrapText="1"/>
    </xf>
    <xf numFmtId="0" fontId="2" fillId="8" borderId="0" xfId="0" applyFont="1" applyFill="1" applyAlignment="1">
      <alignment horizontal="left" vertical="top"/>
    </xf>
    <xf numFmtId="0" fontId="2" fillId="8" borderId="0" xfId="0" applyFont="1" applyFill="1" applyAlignment="1">
      <alignment vertical="center"/>
    </xf>
    <xf numFmtId="0" fontId="2" fillId="8" borderId="0" xfId="0" applyFont="1" applyFill="1" applyAlignment="1">
      <alignment horizontal="left" vertical="center" wrapText="1"/>
    </xf>
    <xf numFmtId="0" fontId="2" fillId="8" borderId="0" xfId="0" applyFont="1" applyFill="1" applyAlignment="1">
      <alignment vertical="center" wrapText="1"/>
    </xf>
    <xf numFmtId="0" fontId="2" fillId="8" borderId="0" xfId="0" applyFont="1" applyFill="1" applyAlignment="1">
      <alignment horizontal="left" vertical="top" wrapText="1"/>
    </xf>
    <xf numFmtId="0" fontId="0" fillId="8" borderId="0" xfId="0" applyFill="1" applyAlignment="1">
      <alignment horizontal="left" vertical="top"/>
    </xf>
    <xf numFmtId="0" fontId="2" fillId="8" borderId="0" xfId="0" applyFont="1" applyFill="1" applyAlignment="1">
      <alignment vertical="top" wrapText="1"/>
    </xf>
    <xf numFmtId="0" fontId="13" fillId="0" borderId="4" xfId="0" applyFont="1" applyBorder="1" applyAlignment="1">
      <alignment vertical="top" wrapText="1"/>
    </xf>
    <xf numFmtId="0" fontId="0" fillId="7" borderId="1" xfId="0" applyFill="1" applyBorder="1" applyAlignment="1" applyProtection="1">
      <alignment horizontal="left" vertical="top" wrapText="1"/>
      <protection locked="0"/>
    </xf>
    <xf numFmtId="0" fontId="0" fillId="7" borderId="1" xfId="0" applyFill="1" applyBorder="1" applyAlignment="1" applyProtection="1">
      <alignment vertical="top" wrapText="1"/>
      <protection locked="0"/>
    </xf>
    <xf numFmtId="0" fontId="0" fillId="9" borderId="0" xfId="0" applyFill="1"/>
    <xf numFmtId="0" fontId="14" fillId="9" borderId="0" xfId="0" applyFont="1" applyFill="1"/>
    <xf numFmtId="0" fontId="9" fillId="9" borderId="0" xfId="0" applyFont="1" applyFill="1"/>
    <xf numFmtId="0" fontId="13" fillId="0" borderId="1" xfId="0" applyFont="1" applyBorder="1" applyAlignment="1">
      <alignment vertical="top" wrapText="1"/>
    </xf>
    <xf numFmtId="0" fontId="28" fillId="0" borderId="1" xfId="0" applyFont="1" applyBorder="1" applyAlignment="1">
      <alignment horizontal="left" vertical="top" wrapText="1"/>
    </xf>
    <xf numFmtId="0" fontId="2" fillId="0" borderId="1" xfId="0" applyFont="1" applyBorder="1" applyAlignment="1">
      <alignment horizontal="left" vertical="top"/>
    </xf>
    <xf numFmtId="0" fontId="0" fillId="0" borderId="1" xfId="0" applyBorder="1" applyAlignment="1">
      <alignment horizontal="left" vertical="top"/>
    </xf>
    <xf numFmtId="0" fontId="17" fillId="5" borderId="1" xfId="2" applyFill="1" applyBorder="1" applyAlignment="1" applyProtection="1">
      <alignment vertical="top" wrapText="1"/>
    </xf>
    <xf numFmtId="0" fontId="31" fillId="0" borderId="15" xfId="0" applyFont="1" applyBorder="1" applyAlignment="1">
      <alignment vertical="top" wrapText="1"/>
    </xf>
    <xf numFmtId="0" fontId="32" fillId="0" borderId="15" xfId="0" applyFont="1" applyBorder="1" applyAlignment="1">
      <alignment vertical="top" wrapText="1"/>
    </xf>
    <xf numFmtId="0" fontId="33" fillId="0" borderId="15" xfId="0" applyFont="1" applyBorder="1" applyAlignment="1">
      <alignment vertical="top" wrapText="1"/>
    </xf>
    <xf numFmtId="0" fontId="0" fillId="3" borderId="5" xfId="0" applyFill="1" applyBorder="1" applyAlignment="1">
      <alignment horizontal="left" vertical="top" wrapText="1"/>
    </xf>
    <xf numFmtId="0" fontId="11" fillId="3" borderId="5" xfId="0" applyFont="1" applyFill="1" applyBorder="1" applyAlignment="1">
      <alignment horizontal="left" vertical="top" wrapText="1"/>
    </xf>
    <xf numFmtId="0" fontId="11" fillId="3" borderId="16" xfId="0" applyFont="1" applyFill="1" applyBorder="1" applyAlignment="1">
      <alignment horizontal="left" vertical="top" wrapText="1"/>
    </xf>
    <xf numFmtId="0" fontId="16" fillId="10" borderId="1" xfId="0" applyFont="1" applyFill="1" applyBorder="1" applyAlignment="1">
      <alignment horizontal="left" vertical="top" wrapText="1"/>
    </xf>
    <xf numFmtId="0" fontId="0" fillId="8" borderId="1" xfId="0" applyFill="1" applyBorder="1" applyAlignment="1">
      <alignment vertical="top" wrapText="1"/>
    </xf>
    <xf numFmtId="0" fontId="0" fillId="8" borderId="1" xfId="0" applyFill="1" applyBorder="1" applyAlignment="1">
      <alignment horizontal="left" vertical="top" wrapText="1"/>
    </xf>
    <xf numFmtId="0" fontId="11" fillId="0" borderId="7" xfId="0" applyFont="1" applyBorder="1" applyAlignment="1">
      <alignment horizontal="left" vertical="top" wrapText="1"/>
    </xf>
    <xf numFmtId="0" fontId="11" fillId="0" borderId="5" xfId="0" applyFont="1" applyBorder="1" applyAlignment="1">
      <alignment horizontal="left" vertical="top" wrapText="1"/>
    </xf>
    <xf numFmtId="0" fontId="11" fillId="0" borderId="1" xfId="0" applyFont="1" applyBorder="1" applyAlignment="1">
      <alignment wrapText="1"/>
    </xf>
    <xf numFmtId="0" fontId="34" fillId="0" borderId="14" xfId="0" applyFont="1" applyBorder="1" applyAlignment="1">
      <alignment horizontal="left" vertical="top" wrapText="1"/>
    </xf>
    <xf numFmtId="0" fontId="15" fillId="3" borderId="1" xfId="0" applyFont="1" applyFill="1" applyBorder="1" applyAlignment="1">
      <alignment horizontal="lef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15" fillId="0" borderId="0" xfId="0" applyFont="1" applyAlignment="1">
      <alignment horizontal="left" vertical="top" wrapText="1"/>
    </xf>
  </cellXfs>
  <cellStyles count="3">
    <cellStyle name="Hyperlink" xfId="2" builtinId="8"/>
    <cellStyle name="Normal" xfId="0" builtinId="0"/>
    <cellStyle name="Percent" xfId="1" builtinId="5"/>
  </cellStyles>
  <dxfs count="19">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5.png"/><Relationship Id="rId5" Type="http://schemas.openxmlformats.org/officeDocument/2006/relationships/chart" Target="../charts/chart7.xml"/><Relationship Id="rId4" Type="http://schemas.openxmlformats.org/officeDocument/2006/relationships/chart" Target="../charts/chart6.xml"/></Relationships>
</file>

<file path=xl/drawings/_rels/vmlDrawing2.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1190625</xdr:colOff>
      <xdr:row>2</xdr:row>
      <xdr:rowOff>363038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339270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5078772</xdr:colOff>
      <xdr:row>7</xdr:row>
      <xdr:rowOff>344671</xdr:rowOff>
    </xdr:from>
    <xdr:to>
      <xdr:col>1</xdr:col>
      <xdr:colOff>5768704</xdr:colOff>
      <xdr:row>8</xdr:row>
      <xdr:rowOff>578941</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35972" y="3564121"/>
          <a:ext cx="689932" cy="831170"/>
          <a:chOff x="4672783" y="2164848"/>
          <a:chExt cx="684264" cy="833512"/>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4402" y="2164848"/>
            <a:ext cx="441020" cy="728843"/>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72783" y="2650623"/>
            <a:ext cx="684264" cy="347737"/>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10</xdr:row>
      <xdr:rowOff>21166</xdr:rowOff>
    </xdr:from>
    <xdr:to>
      <xdr:col>1</xdr:col>
      <xdr:colOff>4857749</xdr:colOff>
      <xdr:row>11</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5157258</xdr:colOff>
      <xdr:row>10</xdr:row>
      <xdr:rowOff>183091</xdr:rowOff>
    </xdr:from>
    <xdr:to>
      <xdr:col>1</xdr:col>
      <xdr:colOff>5853540</xdr:colOff>
      <xdr:row>10</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9696" y="4453466"/>
          <a:ext cx="696282"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4604" y="2164848"/>
            <a:ext cx="440617"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3270250</xdr:colOff>
          <xdr:row>127</xdr:row>
          <xdr:rowOff>25400</xdr:rowOff>
        </xdr:from>
        <xdr:to>
          <xdr:col>4</xdr:col>
          <xdr:colOff>4184650</xdr:colOff>
          <xdr:row>128</xdr:row>
          <xdr:rowOff>0</xdr:rowOff>
        </xdr:to>
        <xdr:sp macro="" textlink="">
          <xdr:nvSpPr>
            <xdr:cNvPr id="7210" name="Object 42" hidden="1">
              <a:extLst>
                <a:ext uri="{63B3BB69-23CF-44E3-9099-C40C66FF867C}">
                  <a14:compatExt spid="_x0000_s7210"/>
                </a:ext>
                <a:ext uri="{FF2B5EF4-FFF2-40B4-BE49-F238E27FC236}">
                  <a16:creationId xmlns:a16="http://schemas.microsoft.com/office/drawing/2014/main" id="{00000000-0008-0000-0200-00002A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3346450</xdr:colOff>
          <xdr:row>143</xdr:row>
          <xdr:rowOff>190500</xdr:rowOff>
        </xdr:from>
        <xdr:to>
          <xdr:col>4</xdr:col>
          <xdr:colOff>4260850</xdr:colOff>
          <xdr:row>143</xdr:row>
          <xdr:rowOff>876300</xdr:rowOff>
        </xdr:to>
        <xdr:sp macro="" textlink="">
          <xdr:nvSpPr>
            <xdr:cNvPr id="7212" name="Object 44" hidden="1">
              <a:extLst>
                <a:ext uri="{63B3BB69-23CF-44E3-9099-C40C66FF867C}">
                  <a14:compatExt spid="_x0000_s7212"/>
                </a:ext>
                <a:ext uri="{FF2B5EF4-FFF2-40B4-BE49-F238E27FC236}">
                  <a16:creationId xmlns:a16="http://schemas.microsoft.com/office/drawing/2014/main" id="{00000000-0008-0000-0200-00002C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3460750</xdr:colOff>
          <xdr:row>109</xdr:row>
          <xdr:rowOff>25400</xdr:rowOff>
        </xdr:from>
        <xdr:to>
          <xdr:col>4</xdr:col>
          <xdr:colOff>4375150</xdr:colOff>
          <xdr:row>109</xdr:row>
          <xdr:rowOff>711200</xdr:rowOff>
        </xdr:to>
        <xdr:sp macro="" textlink="">
          <xdr:nvSpPr>
            <xdr:cNvPr id="7214" name="Object 46" hidden="1">
              <a:extLst>
                <a:ext uri="{63B3BB69-23CF-44E3-9099-C40C66FF867C}">
                  <a14:compatExt spid="_x0000_s7214"/>
                </a:ext>
                <a:ext uri="{FF2B5EF4-FFF2-40B4-BE49-F238E27FC236}">
                  <a16:creationId xmlns:a16="http://schemas.microsoft.com/office/drawing/2014/main" id="{00000000-0008-0000-0200-00002E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4</xdr:col>
      <xdr:colOff>3752850</xdr:colOff>
      <xdr:row>2</xdr:row>
      <xdr:rowOff>57150</xdr:rowOff>
    </xdr:from>
    <xdr:to>
      <xdr:col>5</xdr:col>
      <xdr:colOff>17145</xdr:colOff>
      <xdr:row>2</xdr:row>
      <xdr:rowOff>362765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1121834</xdr:colOff>
      <xdr:row>2</xdr:row>
      <xdr:rowOff>381000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20258" y="436306"/>
          <a:ext cx="1127549" cy="317227"/>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62670" y="373380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129337" y="1635919"/>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6105525" y="3883025"/>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6096000" y="5984875"/>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205036" y="8105774"/>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8" dataDxfId="17">
  <autoFilter ref="A1:A3" xr:uid="{6CB28B83-0958-4829-B5AC-9043E61AF0FB}"/>
  <tableColumns count="1">
    <tableColumn id="1" xr3:uid="{C4ED7A2D-A909-482F-B633-9A001FF0A9D5}" name="Please select" dataDxfId="1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8" Type="http://schemas.openxmlformats.org/officeDocument/2006/relationships/image" Target="../media/image3.emf"/><Relationship Id="rId3" Type="http://schemas.openxmlformats.org/officeDocument/2006/relationships/drawing" Target="../drawings/drawing3.xml"/><Relationship Id="rId7" Type="http://schemas.openxmlformats.org/officeDocument/2006/relationships/package" Target="../embeddings/Microsoft_Excel_Worksheet1.xlsx"/><Relationship Id="rId2" Type="http://schemas.openxmlformats.org/officeDocument/2006/relationships/printerSettings" Target="../printerSettings/printerSettings1.bin"/><Relationship Id="rId1" Type="http://schemas.openxmlformats.org/officeDocument/2006/relationships/hyperlink" Target="https://www.imda.gov.sg/how-we-can-help/smes-go-digital/pre-approval-of-icm-vendors-solutions" TargetMode="External"/><Relationship Id="rId6" Type="http://schemas.openxmlformats.org/officeDocument/2006/relationships/image" Target="../media/image2.emf"/><Relationship Id="rId11" Type="http://schemas.openxmlformats.org/officeDocument/2006/relationships/comments" Target="../comments2.xml"/><Relationship Id="rId5" Type="http://schemas.openxmlformats.org/officeDocument/2006/relationships/package" Target="../embeddings/Microsoft_Excel_Worksheet.xlsx"/><Relationship Id="rId10" Type="http://schemas.openxmlformats.org/officeDocument/2006/relationships/image" Target="../media/image4.emf"/><Relationship Id="rId4" Type="http://schemas.openxmlformats.org/officeDocument/2006/relationships/vmlDrawing" Target="../drawings/vmlDrawing2.vml"/><Relationship Id="rId9" Type="http://schemas.openxmlformats.org/officeDocument/2006/relationships/package" Target="../embeddings/Microsoft_Excel_Worksheet2.xlsx"/></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9"/>
  <sheetViews>
    <sheetView showGridLines="0" tabSelected="1" zoomScaleNormal="100" zoomScaleSheetLayoutView="115" workbookViewId="0">
      <selection activeCell="C5" sqref="C5"/>
    </sheetView>
  </sheetViews>
  <sheetFormatPr defaultColWidth="0" defaultRowHeight="14.5" zeroHeight="1" x14ac:dyDescent="0.35"/>
  <cols>
    <col min="1" max="1" width="2.81640625" style="1" customWidth="1"/>
    <col min="2" max="2" width="146.1796875" style="1" customWidth="1"/>
    <col min="3" max="3" width="18.90625" style="1" customWidth="1"/>
    <col min="4" max="4" width="2.54296875" style="1" customWidth="1"/>
    <col min="5" max="16384" width="9.1796875" style="1" hidden="1"/>
  </cols>
  <sheetData>
    <row r="1" spans="1:4" x14ac:dyDescent="0.35">
      <c r="A1" s="52" t="s">
        <v>0</v>
      </c>
      <c r="C1" s="10" t="s">
        <v>388</v>
      </c>
    </row>
    <row r="2" spans="1:4" x14ac:dyDescent="0.35">
      <c r="C2" s="50">
        <v>45926</v>
      </c>
    </row>
    <row r="3" spans="1:4" ht="32.15" customHeight="1" x14ac:dyDescent="0.35">
      <c r="A3" s="138" t="s">
        <v>1</v>
      </c>
      <c r="B3" s="138"/>
      <c r="C3" s="32"/>
      <c r="D3" s="6"/>
    </row>
    <row r="4" spans="1:4" ht="19.5" customHeight="1" x14ac:dyDescent="0.35"/>
    <row r="5" spans="1:4" ht="29" x14ac:dyDescent="0.35">
      <c r="A5" s="3">
        <v>1</v>
      </c>
      <c r="B5" s="82" t="s">
        <v>334</v>
      </c>
      <c r="C5" s="4"/>
    </row>
    <row r="6" spans="1:4" s="54" customFormat="1" ht="22.5" customHeight="1" x14ac:dyDescent="0.35">
      <c r="A6" s="76"/>
      <c r="B6" s="77" t="s">
        <v>2</v>
      </c>
      <c r="C6" s="78"/>
    </row>
    <row r="7" spans="1:4" s="54" customFormat="1" x14ac:dyDescent="0.35">
      <c r="A7" s="76">
        <v>2</v>
      </c>
      <c r="B7" s="79" t="s">
        <v>3</v>
      </c>
      <c r="C7" s="78"/>
    </row>
    <row r="8" spans="1:4" ht="101.5" x14ac:dyDescent="0.35">
      <c r="A8" s="3">
        <v>3</v>
      </c>
      <c r="B8" s="82" t="s">
        <v>349</v>
      </c>
      <c r="C8" s="4"/>
    </row>
    <row r="9" spans="1:4" ht="69.75" customHeight="1" x14ac:dyDescent="0.35">
      <c r="A9" s="3">
        <v>4</v>
      </c>
      <c r="B9" s="4" t="s">
        <v>335</v>
      </c>
      <c r="C9" s="4"/>
    </row>
    <row r="10" spans="1:4" x14ac:dyDescent="0.35">
      <c r="A10" s="3">
        <v>5</v>
      </c>
      <c r="B10" s="4" t="s">
        <v>4</v>
      </c>
      <c r="C10" s="4"/>
    </row>
    <row r="11" spans="1:4" ht="33" customHeight="1" x14ac:dyDescent="0.35">
      <c r="B11" s="75" t="s">
        <v>5</v>
      </c>
    </row>
    <row r="12" spans="1:4" ht="33" customHeight="1" x14ac:dyDescent="0.35">
      <c r="B12" s="75"/>
    </row>
    <row r="13" spans="1:4" x14ac:dyDescent="0.35"/>
    <row r="14" spans="1:4" s="87" customFormat="1" hidden="1" x14ac:dyDescent="0.35"/>
    <row r="15" spans="1:4" s="87" customFormat="1" hidden="1" x14ac:dyDescent="0.35"/>
    <row r="16" spans="1:4" s="87" customFormat="1" hidden="1" x14ac:dyDescent="0.35"/>
    <row r="17" s="87" customFormat="1" hidden="1" x14ac:dyDescent="0.35"/>
    <row r="18" s="87" customFormat="1" hidden="1" x14ac:dyDescent="0.35"/>
    <row r="19" s="87" customFormat="1" hidden="1" x14ac:dyDescent="0.35"/>
    <row r="20" s="87" customFormat="1" hidden="1" x14ac:dyDescent="0.35"/>
    <row r="21" s="87" customFormat="1" hidden="1" x14ac:dyDescent="0.35"/>
    <row r="22" s="87" customFormat="1" hidden="1" x14ac:dyDescent="0.35"/>
    <row r="23" s="87" customFormat="1" hidden="1" x14ac:dyDescent="0.35"/>
    <row r="24" s="87" customFormat="1" hidden="1" x14ac:dyDescent="0.35"/>
    <row r="25" s="87" customFormat="1" hidden="1" x14ac:dyDescent="0.35"/>
    <row r="26" s="87" customFormat="1" hidden="1" x14ac:dyDescent="0.35"/>
    <row r="27" s="87" customFormat="1" hidden="1" x14ac:dyDescent="0.35"/>
    <row r="28" s="87" customFormat="1" hidden="1" x14ac:dyDescent="0.35"/>
    <row r="29" s="87" customFormat="1" hidden="1" x14ac:dyDescent="0.35"/>
    <row r="30" s="87" customFormat="1" hidden="1" x14ac:dyDescent="0.35"/>
    <row r="31" s="87" customFormat="1" hidden="1" x14ac:dyDescent="0.35"/>
    <row r="32" s="87" customFormat="1" hidden="1" x14ac:dyDescent="0.35"/>
    <row r="33" s="87" customFormat="1" hidden="1" x14ac:dyDescent="0.35"/>
    <row r="34" s="87" customFormat="1" hidden="1" x14ac:dyDescent="0.35"/>
    <row r="35" s="87" customFormat="1" hidden="1" x14ac:dyDescent="0.35"/>
    <row r="36" s="87" customFormat="1" hidden="1" x14ac:dyDescent="0.35"/>
    <row r="37" s="87" customFormat="1" hidden="1" x14ac:dyDescent="0.35"/>
    <row r="38" s="87" customFormat="1" hidden="1" x14ac:dyDescent="0.35"/>
    <row r="39" s="87" customFormat="1" hidden="1" x14ac:dyDescent="0.35"/>
    <row r="40" s="87" customFormat="1" hidden="1" x14ac:dyDescent="0.35"/>
    <row r="41" s="87" customFormat="1" hidden="1" x14ac:dyDescent="0.35"/>
    <row r="42" s="87" customFormat="1" hidden="1" x14ac:dyDescent="0.35"/>
    <row r="43" s="87" customFormat="1" hidden="1" x14ac:dyDescent="0.35"/>
    <row r="44" s="87" customFormat="1" hidden="1" x14ac:dyDescent="0.35"/>
    <row r="45" s="87" customFormat="1" hidden="1" x14ac:dyDescent="0.35"/>
    <row r="46" s="87" customFormat="1" hidden="1" x14ac:dyDescent="0.35"/>
    <row r="47" s="87" customFormat="1" hidden="1" x14ac:dyDescent="0.35"/>
    <row r="48" s="87" customFormat="1" hidden="1" x14ac:dyDescent="0.35"/>
    <row r="49" s="87" customFormat="1" hidden="1" x14ac:dyDescent="0.35"/>
  </sheetData>
  <sheetProtection algorithmName="SHA-512" hashValue="VOlQ5n4dQE5kHXeqgrhBVZfCf0leF9HWZYHtXXyvEYAdlMrTnyt+JCGpcUGR1GQar/4Q2m5AgyyhM49Rr+XCMw==" saltValue="LKmlOEha2Hj2XG+zwj+ZYQ==" spinCount="100000" sheet="1" formatRows="0" insertColumns="0"/>
  <mergeCells count="1">
    <mergeCell ref="A3:B3"/>
  </mergeCells>
  <hyperlinks>
    <hyperlink ref="A1" r:id="rId1" xr:uid="{31F41907-8E88-4A78-9CFC-B635B6FCC34D}"/>
    <hyperlink ref="B7" r:id="rId2" xr:uid="{A5D3EAF8-6323-4E7D-B307-399BC95565B9}"/>
    <hyperlink ref="B6" r:id="rId3" display="If you have not performed a vendor onboarding eligibility assessment, please visit https://go.gov.sg/vsa and ensure that you have passed all criteria." xr:uid="{970760EB-B68B-4F66-9757-15FB7EB3D7F8}"/>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6"/>
  <sheetViews>
    <sheetView showGridLines="0" topLeftCell="A15" zoomScaleNormal="100" workbookViewId="0">
      <selection activeCell="B21" sqref="B21"/>
    </sheetView>
  </sheetViews>
  <sheetFormatPr defaultColWidth="0" defaultRowHeight="14.5" zeroHeight="1" x14ac:dyDescent="0.35"/>
  <cols>
    <col min="1" max="1" width="6.54296875" style="3" customWidth="1"/>
    <col min="2" max="2" width="123.453125" style="1" customWidth="1"/>
    <col min="3" max="3" width="18.81640625" style="1" customWidth="1"/>
    <col min="4" max="4" width="12.81640625" style="1" customWidth="1"/>
    <col min="5" max="5" width="69.54296875" style="1" customWidth="1"/>
    <col min="6" max="6" width="2.54296875" style="1" customWidth="1"/>
    <col min="7" max="16384" width="9.1796875" style="1" hidden="1"/>
  </cols>
  <sheetData>
    <row r="1" spans="1:6" x14ac:dyDescent="0.35">
      <c r="A1" s="52" t="s">
        <v>0</v>
      </c>
      <c r="E1" s="10" t="str">
        <f>Instructions!$C$1</f>
        <v>Version: 25-3.1</v>
      </c>
      <c r="F1" s="5"/>
    </row>
    <row r="2" spans="1:6" x14ac:dyDescent="0.35">
      <c r="E2" s="50">
        <f>Instructions!C2</f>
        <v>45926</v>
      </c>
      <c r="F2" s="5"/>
    </row>
    <row r="3" spans="1:6" s="7" customFormat="1" ht="32.15" customHeight="1" x14ac:dyDescent="0.35">
      <c r="A3" s="138" t="s">
        <v>6</v>
      </c>
      <c r="B3" s="138"/>
      <c r="C3" s="138"/>
      <c r="D3" s="138"/>
      <c r="E3" s="138"/>
      <c r="F3" s="138"/>
    </row>
    <row r="4" spans="1:6" x14ac:dyDescent="0.35"/>
    <row r="5" spans="1:6" ht="139.5" customHeight="1" x14ac:dyDescent="0.35">
      <c r="A5" s="139" t="s">
        <v>350</v>
      </c>
      <c r="B5" s="139"/>
      <c r="C5" s="139"/>
      <c r="D5" s="139"/>
      <c r="E5" s="139"/>
    </row>
    <row r="6" spans="1:6" x14ac:dyDescent="0.35">
      <c r="A6" s="9" t="s">
        <v>7</v>
      </c>
      <c r="B6" s="8"/>
      <c r="C6" s="8"/>
      <c r="D6" s="8"/>
      <c r="E6" s="8"/>
    </row>
    <row r="7" spans="1:6" ht="24" customHeight="1" x14ac:dyDescent="0.35">
      <c r="A7" s="85"/>
      <c r="B7" s="8" t="s">
        <v>8</v>
      </c>
      <c r="C7" s="26"/>
      <c r="D7" s="8"/>
      <c r="E7" s="8"/>
    </row>
    <row r="8" spans="1:6" ht="47.25" customHeight="1" x14ac:dyDescent="0.35">
      <c r="A8" s="86">
        <f>COUNTIFS(C12:C21, "Mandatory", D12:D21, "No")</f>
        <v>0</v>
      </c>
      <c r="B8" s="26" t="str">
        <f>IF(A8&gt;0,"Error! You have indicated [No] for at least 1 of the Mandatory requirements. All Mandatory requirements must be met. Please do not proceed until all requirements can be met.","")</f>
        <v/>
      </c>
      <c r="C8" s="26"/>
      <c r="D8" s="8"/>
      <c r="E8" s="8"/>
    </row>
    <row r="9" spans="1:6" ht="112.5" customHeight="1" x14ac:dyDescent="0.35">
      <c r="D9" s="8"/>
      <c r="E9" s="8"/>
    </row>
    <row r="10" spans="1:6" x14ac:dyDescent="0.35">
      <c r="D10" s="8"/>
      <c r="E10" s="8"/>
    </row>
    <row r="11" spans="1:6" s="2" customFormat="1" x14ac:dyDescent="0.35">
      <c r="A11" s="16" t="s">
        <v>9</v>
      </c>
      <c r="B11" s="17" t="s">
        <v>10</v>
      </c>
      <c r="C11" s="17" t="s">
        <v>11</v>
      </c>
      <c r="D11" s="17" t="s">
        <v>12</v>
      </c>
      <c r="E11" s="17" t="s">
        <v>13</v>
      </c>
    </row>
    <row r="12" spans="1:6" s="2" customFormat="1" ht="29" x14ac:dyDescent="0.35">
      <c r="A12" s="121">
        <v>1</v>
      </c>
      <c r="B12" s="73" t="s">
        <v>14</v>
      </c>
      <c r="C12" s="13" t="s">
        <v>15</v>
      </c>
      <c r="D12" s="83"/>
      <c r="E12" s="89" t="s">
        <v>16</v>
      </c>
    </row>
    <row r="13" spans="1:6" s="2" customFormat="1" ht="29" x14ac:dyDescent="0.35">
      <c r="A13" s="121">
        <v>2</v>
      </c>
      <c r="B13" s="12" t="s">
        <v>17</v>
      </c>
      <c r="C13" s="13" t="s">
        <v>15</v>
      </c>
      <c r="D13" s="83"/>
      <c r="E13" s="89" t="s">
        <v>18</v>
      </c>
    </row>
    <row r="14" spans="1:6" s="2" customFormat="1" ht="29" x14ac:dyDescent="0.35">
      <c r="A14" s="121">
        <v>3</v>
      </c>
      <c r="B14" s="73" t="s">
        <v>19</v>
      </c>
      <c r="C14" s="13" t="s">
        <v>15</v>
      </c>
      <c r="D14" s="83"/>
      <c r="E14" s="89" t="s">
        <v>20</v>
      </c>
    </row>
    <row r="15" spans="1:6" ht="43.5" x14ac:dyDescent="0.35">
      <c r="A15" s="122">
        <v>4</v>
      </c>
      <c r="B15" s="13" t="s">
        <v>21</v>
      </c>
      <c r="C15" s="13" t="s">
        <v>22</v>
      </c>
      <c r="D15" s="83"/>
      <c r="E15" s="58" t="s">
        <v>318</v>
      </c>
    </row>
    <row r="16" spans="1:6" ht="29" x14ac:dyDescent="0.35">
      <c r="A16" s="122">
        <v>5</v>
      </c>
      <c r="B16" s="13" t="s">
        <v>315</v>
      </c>
      <c r="C16" s="13" t="s">
        <v>15</v>
      </c>
      <c r="D16" s="83"/>
      <c r="E16" s="58" t="s">
        <v>317</v>
      </c>
    </row>
    <row r="17" spans="1:5" ht="58" x14ac:dyDescent="0.35">
      <c r="A17" s="122">
        <v>6</v>
      </c>
      <c r="B17" s="13" t="s">
        <v>24</v>
      </c>
      <c r="C17" s="13" t="s">
        <v>22</v>
      </c>
      <c r="D17" s="83"/>
      <c r="E17" s="58" t="s">
        <v>23</v>
      </c>
    </row>
    <row r="18" spans="1:5" ht="116" x14ac:dyDescent="0.35">
      <c r="A18" s="122">
        <v>7</v>
      </c>
      <c r="B18" s="13" t="s">
        <v>328</v>
      </c>
      <c r="C18" s="13" t="s">
        <v>22</v>
      </c>
      <c r="D18" s="83"/>
      <c r="E18" s="123" t="s">
        <v>329</v>
      </c>
    </row>
    <row r="19" spans="1:5" ht="29" x14ac:dyDescent="0.35">
      <c r="A19" s="122">
        <v>8</v>
      </c>
      <c r="B19" s="13" t="s">
        <v>314</v>
      </c>
      <c r="C19" s="13" t="s">
        <v>22</v>
      </c>
      <c r="D19" s="83"/>
      <c r="E19" s="58" t="s">
        <v>316</v>
      </c>
    </row>
    <row r="20" spans="1:5" ht="58" x14ac:dyDescent="0.35">
      <c r="A20" s="122">
        <v>9</v>
      </c>
      <c r="B20" s="13" t="s">
        <v>25</v>
      </c>
      <c r="C20" s="13" t="s">
        <v>15</v>
      </c>
      <c r="D20" s="83"/>
      <c r="E20" s="58" t="s">
        <v>23</v>
      </c>
    </row>
    <row r="21" spans="1:5" ht="87" x14ac:dyDescent="0.35">
      <c r="A21" s="122">
        <v>10</v>
      </c>
      <c r="B21" s="13" t="s">
        <v>26</v>
      </c>
      <c r="C21" s="13" t="s">
        <v>15</v>
      </c>
      <c r="D21" s="83"/>
      <c r="E21" s="58" t="s">
        <v>27</v>
      </c>
    </row>
    <row r="22" spans="1:5" x14ac:dyDescent="0.35"/>
    <row r="23" spans="1:5" x14ac:dyDescent="0.35"/>
    <row r="24" spans="1:5" x14ac:dyDescent="0.35"/>
    <row r="25" spans="1:5" x14ac:dyDescent="0.35"/>
    <row r="26" spans="1:5" x14ac:dyDescent="0.35"/>
  </sheetData>
  <sheetProtection algorithmName="SHA-512" hashValue="aHZ6xocxOKcjXFqTWheWX4wmqtYDW0KUZmqqH+whr9CNDQdT21lk1wbNn3C0l+1bj81c2KI0emBCafifeONsFg==" saltValue="F1zZodB77onuv+C4IguduQ==" spinCount="100000" sheet="1" formatColumns="0" formatRows="0" insertHyperlinks="0"/>
  <protectedRanges>
    <protectedRange sqref="D12:E17 D19:E20 D18" name="GA"/>
    <protectedRange sqref="D20" name="Compliance_1"/>
    <protectedRange sqref="E19:E20" name="Soln Cat Req_1"/>
    <protectedRange sqref="E15:E17" name="Soln Cat Req"/>
    <protectedRange sqref="D12:D19" name="Compliance"/>
    <protectedRange sqref="D21:E21" name="GA_1"/>
    <protectedRange sqref="D21" name="Compliance_1_1"/>
    <protectedRange sqref="E21" name="Soln Cat Req_1_1"/>
    <protectedRange sqref="E18" name="Range1"/>
  </protectedRanges>
  <mergeCells count="2">
    <mergeCell ref="A3:F3"/>
    <mergeCell ref="A5:E5"/>
  </mergeCells>
  <conditionalFormatting sqref="D12:D21">
    <cfRule type="expression" dxfId="15" priority="1">
      <formula>AND($C12="Mandatory", $D12="No")</formula>
    </cfRule>
    <cfRule type="containsBlanks" dxfId="14" priority="2">
      <formula>LEN(TRIM(D12))=0</formula>
    </cfRule>
  </conditionalFormatting>
  <dataValidations count="1">
    <dataValidation type="list" showInputMessage="1" showErrorMessage="1" sqref="D12:D21" xr:uid="{635A295F-FEE1-475F-8676-9D019EF846D6}">
      <formula1>"Yes,No"</formula1>
    </dataValidation>
  </dataValidations>
  <hyperlinks>
    <hyperlink ref="A1" r:id="rId1" xr:uid="{4BE62BB9-2298-4002-9D0B-C8A0598149C9}"/>
    <hyperlink ref="E18" r:id="rId2" xr:uid="{845FEE9F-D0ED-432B-95F8-3EDDFB50029E}"/>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J343"/>
  <sheetViews>
    <sheetView showGridLines="0" topLeftCell="A163" zoomScale="80" zoomScaleNormal="80" workbookViewId="0">
      <selection activeCell="B222" sqref="B222"/>
    </sheetView>
  </sheetViews>
  <sheetFormatPr defaultColWidth="0" defaultRowHeight="14.5" zeroHeight="1" x14ac:dyDescent="0.35"/>
  <cols>
    <col min="1" max="1" width="6.453125" style="3" customWidth="1"/>
    <col min="2" max="2" width="102.54296875" style="1" customWidth="1"/>
    <col min="3" max="3" width="12.54296875" style="1" customWidth="1"/>
    <col min="4" max="4" width="12.81640625" style="1" customWidth="1"/>
    <col min="5" max="5" width="72.54296875" style="1" customWidth="1"/>
    <col min="6" max="6" width="2.54296875" style="1" customWidth="1"/>
    <col min="7" max="7" width="19.81640625" style="54" customWidth="1"/>
    <col min="8" max="10" width="9.1796875" style="1" customWidth="1"/>
    <col min="11" max="16384" width="9.1796875" style="1" hidden="1"/>
  </cols>
  <sheetData>
    <row r="1" spans="1:7" x14ac:dyDescent="0.35">
      <c r="A1" s="52" t="s">
        <v>0</v>
      </c>
      <c r="D1" s="10"/>
      <c r="E1" s="10" t="str">
        <f>Instructions!$C$1</f>
        <v>Version: 25-3.1</v>
      </c>
      <c r="F1" s="5"/>
    </row>
    <row r="2" spans="1:7" x14ac:dyDescent="0.35">
      <c r="D2" s="10"/>
      <c r="E2" s="50">
        <f>Instructions!C2</f>
        <v>45926</v>
      </c>
      <c r="F2" s="5"/>
    </row>
    <row r="3" spans="1:7" s="7" customFormat="1" ht="32.15" customHeight="1" x14ac:dyDescent="0.35">
      <c r="A3" s="23" t="s">
        <v>28</v>
      </c>
      <c r="B3" s="23"/>
      <c r="C3" s="23"/>
      <c r="D3" s="23"/>
      <c r="E3" s="23"/>
      <c r="F3" s="23"/>
      <c r="G3" s="55"/>
    </row>
    <row r="4" spans="1:7" x14ac:dyDescent="0.35"/>
    <row r="5" spans="1:7" ht="139.5" customHeight="1" x14ac:dyDescent="0.35">
      <c r="A5" s="139" t="s">
        <v>336</v>
      </c>
      <c r="B5" s="139"/>
      <c r="C5" s="139"/>
      <c r="D5" s="139"/>
      <c r="E5" s="139"/>
      <c r="G5" s="1"/>
    </row>
    <row r="6" spans="1:7" x14ac:dyDescent="0.35">
      <c r="A6" s="8"/>
      <c r="B6" s="8"/>
      <c r="C6" s="8"/>
      <c r="D6" s="8"/>
      <c r="E6" s="8"/>
    </row>
    <row r="7" spans="1:7" x14ac:dyDescent="0.35">
      <c r="A7" s="9" t="s">
        <v>7</v>
      </c>
      <c r="B7" s="8"/>
      <c r="C7" s="11"/>
      <c r="D7" s="8"/>
      <c r="E7" s="11"/>
    </row>
    <row r="8" spans="1:7" x14ac:dyDescent="0.35">
      <c r="A8" s="9"/>
      <c r="B8" s="8" t="s">
        <v>8</v>
      </c>
      <c r="C8" s="11"/>
      <c r="D8" s="8"/>
      <c r="E8" s="11"/>
    </row>
    <row r="9" spans="1:7" ht="39.65" customHeight="1" x14ac:dyDescent="0.35">
      <c r="A9" s="81">
        <f>IF(COUNTIF('Data for graphs'!C13:AD13,"&gt;0")&lt;=1, 0, COUNTIF('Data for graphs'!C13:AD13,"&gt;0"))</f>
        <v>0</v>
      </c>
      <c r="B9" s="26" t="str">
        <f>IF(A9&gt;0,"Error! You have responded in multiple solution categories. Please ONLY provide responses for the selected solution category.","")</f>
        <v/>
      </c>
      <c r="C9" s="9"/>
      <c r="D9" s="8"/>
      <c r="E9" s="11"/>
    </row>
    <row r="10" spans="1:7" ht="39.65" customHeight="1" x14ac:dyDescent="0.35">
      <c r="A10" s="81" cm="1">
        <f t="array" ref="A10">SUMPRODUCT((C37:C349="Mandatory")*(D37:D349="No"))</f>
        <v>0</v>
      </c>
      <c r="B10" s="26" t="str">
        <f>IF(A10&gt;0,"Error! You have indicated [NO] for at least 1 of the Mandatory requirements. Please do not proceed until all requirements can be met.","")</f>
        <v/>
      </c>
      <c r="C10" s="9"/>
      <c r="D10" s="8"/>
      <c r="E10" s="11"/>
    </row>
    <row r="11" spans="1:7" ht="133.5" customHeight="1" x14ac:dyDescent="0.35">
      <c r="B11" s="8"/>
      <c r="D11" s="8"/>
    </row>
    <row r="12" spans="1:7" x14ac:dyDescent="0.35">
      <c r="A12" s="2" t="s">
        <v>29</v>
      </c>
      <c r="B12" s="2"/>
      <c r="C12" s="2"/>
      <c r="D12" s="2"/>
      <c r="E12" s="2"/>
    </row>
    <row r="13" spans="1:7" x14ac:dyDescent="0.35">
      <c r="A13" s="3">
        <v>1</v>
      </c>
      <c r="B13" s="33" t="s">
        <v>30</v>
      </c>
      <c r="C13" s="2"/>
      <c r="D13" s="2"/>
      <c r="E13" s="2"/>
    </row>
    <row r="14" spans="1:7" x14ac:dyDescent="0.35">
      <c r="A14" s="3">
        <v>2</v>
      </c>
      <c r="B14" s="33" t="s">
        <v>31</v>
      </c>
      <c r="C14" s="2"/>
      <c r="D14" s="2"/>
      <c r="E14" s="2"/>
    </row>
    <row r="15" spans="1:7" x14ac:dyDescent="0.35">
      <c r="A15" s="3">
        <v>3</v>
      </c>
      <c r="B15" s="33" t="s">
        <v>330</v>
      </c>
      <c r="C15" s="2"/>
      <c r="D15" s="2"/>
      <c r="E15" s="2"/>
    </row>
    <row r="16" spans="1:7" x14ac:dyDescent="0.35">
      <c r="A16" s="3">
        <v>4</v>
      </c>
      <c r="B16" s="33" t="s">
        <v>32</v>
      </c>
      <c r="C16" s="2"/>
      <c r="D16" s="2"/>
      <c r="E16" s="2"/>
    </row>
    <row r="17" spans="1:5" x14ac:dyDescent="0.35">
      <c r="A17" s="3">
        <v>5</v>
      </c>
      <c r="B17" s="33" t="s">
        <v>33</v>
      </c>
      <c r="C17" s="2"/>
      <c r="D17" s="2"/>
      <c r="E17" s="2"/>
    </row>
    <row r="18" spans="1:5" x14ac:dyDescent="0.35">
      <c r="A18" s="3">
        <v>6</v>
      </c>
      <c r="B18" s="33" t="s">
        <v>34</v>
      </c>
      <c r="C18" s="2"/>
      <c r="D18" s="2"/>
      <c r="E18" s="2"/>
    </row>
    <row r="19" spans="1:5" x14ac:dyDescent="0.35">
      <c r="A19" s="3">
        <v>7</v>
      </c>
      <c r="B19" s="33" t="s">
        <v>35</v>
      </c>
      <c r="C19" s="2"/>
      <c r="D19" s="2"/>
      <c r="E19" s="2"/>
    </row>
    <row r="20" spans="1:5" x14ac:dyDescent="0.35">
      <c r="A20" s="3">
        <v>8</v>
      </c>
      <c r="B20" s="33" t="s">
        <v>36</v>
      </c>
      <c r="C20" s="2"/>
      <c r="D20" s="2"/>
      <c r="E20" s="2"/>
    </row>
    <row r="21" spans="1:5" x14ac:dyDescent="0.35">
      <c r="A21" s="3">
        <v>9</v>
      </c>
      <c r="B21" s="33" t="s">
        <v>37</v>
      </c>
      <c r="C21" s="2"/>
      <c r="D21" s="2"/>
      <c r="E21" s="2"/>
    </row>
    <row r="22" spans="1:5" x14ac:dyDescent="0.35">
      <c r="A22" s="3">
        <v>10</v>
      </c>
      <c r="B22" s="33" t="s">
        <v>38</v>
      </c>
      <c r="C22" s="2"/>
      <c r="D22" s="2"/>
      <c r="E22" s="2"/>
    </row>
    <row r="23" spans="1:5" x14ac:dyDescent="0.35">
      <c r="A23" s="3">
        <v>11</v>
      </c>
      <c r="B23" s="33" t="s">
        <v>39</v>
      </c>
      <c r="C23" s="2"/>
      <c r="D23" s="2"/>
      <c r="E23" s="2"/>
    </row>
    <row r="24" spans="1:5" x14ac:dyDescent="0.35">
      <c r="A24" s="3">
        <v>12</v>
      </c>
      <c r="B24" s="33" t="s">
        <v>40</v>
      </c>
      <c r="C24" s="2"/>
      <c r="D24" s="2"/>
      <c r="E24" s="2"/>
    </row>
    <row r="25" spans="1:5" x14ac:dyDescent="0.35">
      <c r="A25" s="3">
        <v>13</v>
      </c>
      <c r="B25" s="33" t="s">
        <v>41</v>
      </c>
      <c r="C25" s="2"/>
      <c r="D25" s="2"/>
      <c r="E25" s="2"/>
    </row>
    <row r="26" spans="1:5" x14ac:dyDescent="0.35">
      <c r="A26" s="3">
        <v>14</v>
      </c>
      <c r="B26" s="33" t="s">
        <v>42</v>
      </c>
      <c r="C26" s="2"/>
      <c r="D26" s="2"/>
      <c r="E26" s="2"/>
    </row>
    <row r="27" spans="1:5" x14ac:dyDescent="0.35">
      <c r="A27" s="3">
        <v>15</v>
      </c>
      <c r="B27" s="33" t="s">
        <v>43</v>
      </c>
      <c r="C27" s="2"/>
      <c r="D27" s="2"/>
      <c r="E27" s="2"/>
    </row>
    <row r="28" spans="1:5" x14ac:dyDescent="0.35">
      <c r="A28" s="3">
        <v>16</v>
      </c>
      <c r="B28" s="33" t="s">
        <v>44</v>
      </c>
      <c r="C28" s="2"/>
      <c r="D28" s="2"/>
      <c r="E28" s="2"/>
    </row>
    <row r="29" spans="1:5" x14ac:dyDescent="0.35">
      <c r="A29" s="3">
        <v>17</v>
      </c>
      <c r="B29" s="33" t="s">
        <v>45</v>
      </c>
      <c r="C29" s="2"/>
      <c r="D29" s="2"/>
      <c r="E29" s="2"/>
    </row>
    <row r="30" spans="1:5" x14ac:dyDescent="0.35">
      <c r="A30" s="3">
        <v>18</v>
      </c>
      <c r="B30" s="33" t="s">
        <v>46</v>
      </c>
      <c r="C30" s="2"/>
      <c r="D30" s="2"/>
      <c r="E30" s="2"/>
    </row>
    <row r="31" spans="1:5" x14ac:dyDescent="0.35">
      <c r="A31" s="3">
        <v>19</v>
      </c>
      <c r="B31" s="33" t="s">
        <v>47</v>
      </c>
      <c r="C31" s="2"/>
      <c r="D31" s="2"/>
      <c r="E31" s="2"/>
    </row>
    <row r="32" spans="1:5" x14ac:dyDescent="0.35">
      <c r="A32" s="3">
        <v>20</v>
      </c>
      <c r="B32" s="33" t="s">
        <v>337</v>
      </c>
      <c r="C32" s="2"/>
      <c r="D32" s="2"/>
      <c r="E32" s="2"/>
    </row>
    <row r="33" spans="1:7" x14ac:dyDescent="0.35">
      <c r="A33" s="3">
        <v>21</v>
      </c>
      <c r="B33" s="33" t="s">
        <v>365</v>
      </c>
      <c r="C33" s="2"/>
      <c r="D33" s="2"/>
      <c r="E33" s="2"/>
    </row>
    <row r="34" spans="1:7" x14ac:dyDescent="0.35">
      <c r="B34" s="8"/>
      <c r="D34" s="8"/>
    </row>
    <row r="35" spans="1:7" s="2" customFormat="1" x14ac:dyDescent="0.35">
      <c r="A35" s="16" t="s">
        <v>9</v>
      </c>
      <c r="B35" s="17" t="s">
        <v>10</v>
      </c>
      <c r="C35" s="17" t="s">
        <v>11</v>
      </c>
      <c r="D35" s="17" t="s">
        <v>12</v>
      </c>
      <c r="E35" s="17" t="s">
        <v>13</v>
      </c>
      <c r="G35" s="56"/>
    </row>
    <row r="36" spans="1:7" ht="43.5" x14ac:dyDescent="0.35">
      <c r="A36" s="34">
        <v>1</v>
      </c>
      <c r="B36" s="35" t="s">
        <v>48</v>
      </c>
      <c r="C36" s="35"/>
      <c r="D36" s="35"/>
      <c r="E36" s="35"/>
      <c r="G36" s="57" t="s">
        <v>49</v>
      </c>
    </row>
    <row r="37" spans="1:7" s="4" customFormat="1" ht="251" customHeight="1" x14ac:dyDescent="0.35">
      <c r="A37" s="18">
        <f t="shared" ref="A37:A46" si="0">A36+0.01</f>
        <v>1.01</v>
      </c>
      <c r="B37" s="43" t="s">
        <v>50</v>
      </c>
      <c r="C37" s="18" t="s">
        <v>22</v>
      </c>
      <c r="D37" s="13"/>
      <c r="E37" s="58" t="s">
        <v>51</v>
      </c>
      <c r="G37" s="57" t="s">
        <v>49</v>
      </c>
    </row>
    <row r="38" spans="1:7" s="4" customFormat="1" ht="58" x14ac:dyDescent="0.35">
      <c r="A38" s="18">
        <f t="shared" si="0"/>
        <v>1.02</v>
      </c>
      <c r="B38" s="43" t="s">
        <v>52</v>
      </c>
      <c r="C38" s="18" t="s">
        <v>53</v>
      </c>
      <c r="D38" s="13"/>
      <c r="E38" s="59" t="s">
        <v>54</v>
      </c>
      <c r="G38" s="57" t="s">
        <v>49</v>
      </c>
    </row>
    <row r="39" spans="1:7" s="4" customFormat="1" ht="29" x14ac:dyDescent="0.35">
      <c r="A39" s="18">
        <f t="shared" si="0"/>
        <v>1.03</v>
      </c>
      <c r="B39" s="43" t="s">
        <v>55</v>
      </c>
      <c r="C39" s="18" t="s">
        <v>53</v>
      </c>
      <c r="D39" s="13"/>
      <c r="E39" s="59" t="s">
        <v>54</v>
      </c>
      <c r="G39" s="57" t="s">
        <v>49</v>
      </c>
    </row>
    <row r="40" spans="1:7" s="4" customFormat="1" ht="72.5" x14ac:dyDescent="0.35">
      <c r="A40" s="18">
        <f t="shared" si="0"/>
        <v>1.04</v>
      </c>
      <c r="B40" s="43" t="s">
        <v>56</v>
      </c>
      <c r="C40" s="18" t="s">
        <v>22</v>
      </c>
      <c r="D40" s="13"/>
      <c r="E40" s="59" t="s">
        <v>54</v>
      </c>
      <c r="G40" s="57" t="s">
        <v>49</v>
      </c>
    </row>
    <row r="41" spans="1:7" s="4" customFormat="1" x14ac:dyDescent="0.35">
      <c r="A41" s="18">
        <f t="shared" si="0"/>
        <v>1.05</v>
      </c>
      <c r="B41" s="43" t="s">
        <v>57</v>
      </c>
      <c r="C41" s="18" t="s">
        <v>22</v>
      </c>
      <c r="D41" s="13"/>
      <c r="E41" s="35" t="s">
        <v>58</v>
      </c>
      <c r="G41" s="57" t="s">
        <v>49</v>
      </c>
    </row>
    <row r="42" spans="1:7" s="4" customFormat="1" ht="74.5" customHeight="1" x14ac:dyDescent="0.35">
      <c r="A42" s="18">
        <f t="shared" si="0"/>
        <v>1.06</v>
      </c>
      <c r="B42" s="43" t="s">
        <v>59</v>
      </c>
      <c r="C42" s="18" t="s">
        <v>22</v>
      </c>
      <c r="D42" s="13"/>
      <c r="E42" s="59" t="s">
        <v>54</v>
      </c>
      <c r="G42" s="57" t="s">
        <v>49</v>
      </c>
    </row>
    <row r="43" spans="1:7" s="4" customFormat="1" ht="87" x14ac:dyDescent="0.35">
      <c r="A43" s="18">
        <f t="shared" si="0"/>
        <v>1.07</v>
      </c>
      <c r="B43" s="43" t="s">
        <v>60</v>
      </c>
      <c r="C43" s="18" t="s">
        <v>22</v>
      </c>
      <c r="D43" s="13"/>
      <c r="E43" s="58" t="s">
        <v>333</v>
      </c>
      <c r="G43" s="57" t="s">
        <v>49</v>
      </c>
    </row>
    <row r="44" spans="1:7" s="4" customFormat="1" ht="207" customHeight="1" x14ac:dyDescent="0.35">
      <c r="A44" s="18">
        <f t="shared" si="0"/>
        <v>1.08</v>
      </c>
      <c r="B44" s="44" t="s">
        <v>61</v>
      </c>
      <c r="C44" s="18" t="s">
        <v>22</v>
      </c>
      <c r="D44" s="13"/>
      <c r="E44" s="59" t="s">
        <v>62</v>
      </c>
      <c r="G44" s="57" t="s">
        <v>49</v>
      </c>
    </row>
    <row r="45" spans="1:7" s="4" customFormat="1" ht="29" x14ac:dyDescent="0.35">
      <c r="A45" s="18">
        <f t="shared" si="0"/>
        <v>1.0900000000000001</v>
      </c>
      <c r="B45" s="43" t="s">
        <v>63</v>
      </c>
      <c r="C45" s="18" t="s">
        <v>53</v>
      </c>
      <c r="D45" s="13"/>
      <c r="E45" s="59" t="s">
        <v>54</v>
      </c>
      <c r="G45" s="57" t="s">
        <v>49</v>
      </c>
    </row>
    <row r="46" spans="1:7" s="4" customFormat="1" ht="117" customHeight="1" x14ac:dyDescent="0.35">
      <c r="A46" s="22">
        <f t="shared" si="0"/>
        <v>1.1000000000000001</v>
      </c>
      <c r="B46" s="43" t="s">
        <v>64</v>
      </c>
      <c r="C46" s="28" t="s">
        <v>53</v>
      </c>
      <c r="D46" s="13"/>
      <c r="E46" s="60" t="s">
        <v>54</v>
      </c>
      <c r="G46" s="57" t="s">
        <v>49</v>
      </c>
    </row>
    <row r="47" spans="1:7" s="4" customFormat="1" ht="45" customHeight="1" x14ac:dyDescent="0.35">
      <c r="A47" s="36">
        <v>2</v>
      </c>
      <c r="B47" s="37" t="s">
        <v>65</v>
      </c>
      <c r="C47" s="37"/>
      <c r="D47" s="38"/>
      <c r="E47" s="39"/>
      <c r="G47" s="57" t="s">
        <v>49</v>
      </c>
    </row>
    <row r="48" spans="1:7" s="4" customFormat="1" ht="91.25" customHeight="1" x14ac:dyDescent="0.35">
      <c r="A48" s="18">
        <f t="shared" ref="A48:A54" si="1">A47+0.01</f>
        <v>2.0099999999999998</v>
      </c>
      <c r="B48" s="44" t="s">
        <v>66</v>
      </c>
      <c r="C48" s="40" t="s">
        <v>22</v>
      </c>
      <c r="D48" s="13"/>
      <c r="E48" s="61" t="s">
        <v>54</v>
      </c>
      <c r="G48" s="57" t="s">
        <v>49</v>
      </c>
    </row>
    <row r="49" spans="1:7" s="4" customFormat="1" ht="87" x14ac:dyDescent="0.35">
      <c r="A49" s="18">
        <f t="shared" si="1"/>
        <v>2.0199999999999996</v>
      </c>
      <c r="B49" s="44" t="s">
        <v>307</v>
      </c>
      <c r="C49" s="13" t="s">
        <v>22</v>
      </c>
      <c r="D49" s="13"/>
      <c r="E49" s="59" t="s">
        <v>54</v>
      </c>
      <c r="G49" s="57" t="s">
        <v>49</v>
      </c>
    </row>
    <row r="50" spans="1:7" s="4" customFormat="1" ht="117.65" customHeight="1" x14ac:dyDescent="0.35">
      <c r="A50" s="18">
        <f t="shared" si="1"/>
        <v>2.0299999999999994</v>
      </c>
      <c r="B50" s="44" t="s">
        <v>308</v>
      </c>
      <c r="C50" s="13" t="s">
        <v>22</v>
      </c>
      <c r="D50" s="13"/>
      <c r="E50" s="59" t="s">
        <v>54</v>
      </c>
      <c r="G50" s="57" t="s">
        <v>49</v>
      </c>
    </row>
    <row r="51" spans="1:7" s="4" customFormat="1" ht="29" x14ac:dyDescent="0.35">
      <c r="A51" s="18">
        <f t="shared" si="1"/>
        <v>2.0399999999999991</v>
      </c>
      <c r="B51" s="44" t="s">
        <v>67</v>
      </c>
      <c r="C51" s="18" t="s">
        <v>53</v>
      </c>
      <c r="D51" s="13"/>
      <c r="E51" s="59" t="s">
        <v>54</v>
      </c>
      <c r="G51" s="57" t="s">
        <v>49</v>
      </c>
    </row>
    <row r="52" spans="1:7" s="4" customFormat="1" ht="205.25" customHeight="1" x14ac:dyDescent="0.35">
      <c r="A52" s="18">
        <f t="shared" si="1"/>
        <v>2.0499999999999989</v>
      </c>
      <c r="B52" s="44" t="s">
        <v>61</v>
      </c>
      <c r="C52" s="18" t="s">
        <v>22</v>
      </c>
      <c r="D52" s="13"/>
      <c r="E52" s="59" t="s">
        <v>62</v>
      </c>
      <c r="G52" s="57" t="s">
        <v>49</v>
      </c>
    </row>
    <row r="53" spans="1:7" s="4" customFormat="1" ht="72.5" x14ac:dyDescent="0.35">
      <c r="A53" s="18">
        <f t="shared" si="1"/>
        <v>2.0599999999999987</v>
      </c>
      <c r="B53" s="43" t="s">
        <v>68</v>
      </c>
      <c r="C53" s="18" t="s">
        <v>53</v>
      </c>
      <c r="D53" s="13"/>
      <c r="E53" s="59" t="s">
        <v>54</v>
      </c>
      <c r="G53" s="57" t="s">
        <v>49</v>
      </c>
    </row>
    <row r="54" spans="1:7" s="4" customFormat="1" ht="103.25" customHeight="1" x14ac:dyDescent="0.35">
      <c r="A54" s="18">
        <f t="shared" si="1"/>
        <v>2.0699999999999985</v>
      </c>
      <c r="B54" s="43" t="s">
        <v>69</v>
      </c>
      <c r="C54" s="19" t="s">
        <v>22</v>
      </c>
      <c r="D54" s="13"/>
      <c r="E54" s="60" t="s">
        <v>54</v>
      </c>
      <c r="G54" s="57" t="s">
        <v>49</v>
      </c>
    </row>
    <row r="55" spans="1:7" s="4" customFormat="1" ht="75" customHeight="1" x14ac:dyDescent="0.35">
      <c r="A55" s="37">
        <v>3</v>
      </c>
      <c r="B55" s="35" t="s">
        <v>331</v>
      </c>
      <c r="C55" s="37"/>
      <c r="D55" s="38"/>
      <c r="E55" s="39"/>
      <c r="G55" s="57" t="s">
        <v>49</v>
      </c>
    </row>
    <row r="56" spans="1:7" s="4" customFormat="1" ht="116.5" customHeight="1" x14ac:dyDescent="0.35">
      <c r="A56" s="18">
        <f t="shared" ref="A56:A58" si="2">A55+0.01</f>
        <v>3.01</v>
      </c>
      <c r="B56" s="43" t="s">
        <v>70</v>
      </c>
      <c r="C56" s="18" t="s">
        <v>22</v>
      </c>
      <c r="D56" s="13"/>
      <c r="E56" s="58" t="s">
        <v>71</v>
      </c>
      <c r="G56" s="57" t="s">
        <v>49</v>
      </c>
    </row>
    <row r="57" spans="1:7" s="4" customFormat="1" ht="147.65" customHeight="1" x14ac:dyDescent="0.35">
      <c r="A57" s="18">
        <f t="shared" si="2"/>
        <v>3.0199999999999996</v>
      </c>
      <c r="B57" s="43" t="s">
        <v>72</v>
      </c>
      <c r="C57" s="18" t="s">
        <v>22</v>
      </c>
      <c r="D57" s="13"/>
      <c r="E57" s="58" t="s">
        <v>73</v>
      </c>
      <c r="G57" s="57" t="s">
        <v>49</v>
      </c>
    </row>
    <row r="58" spans="1:7" s="4" customFormat="1" ht="221.5" customHeight="1" x14ac:dyDescent="0.35">
      <c r="A58" s="18">
        <f t="shared" si="2"/>
        <v>3.0299999999999994</v>
      </c>
      <c r="B58" s="43" t="s">
        <v>74</v>
      </c>
      <c r="C58" s="43" t="s">
        <v>22</v>
      </c>
      <c r="D58" s="13"/>
      <c r="E58" s="59" t="s">
        <v>62</v>
      </c>
      <c r="G58" s="57" t="s">
        <v>49</v>
      </c>
    </row>
    <row r="59" spans="1:7" s="4" customFormat="1" ht="75" customHeight="1" x14ac:dyDescent="0.35">
      <c r="A59" s="35">
        <v>4</v>
      </c>
      <c r="B59" s="25" t="s">
        <v>75</v>
      </c>
      <c r="C59" s="37"/>
      <c r="D59" s="38"/>
      <c r="E59" s="39"/>
      <c r="G59" s="57" t="s">
        <v>49</v>
      </c>
    </row>
    <row r="60" spans="1:7" s="4" customFormat="1" ht="33.65" customHeight="1" x14ac:dyDescent="0.35">
      <c r="A60" s="18">
        <f t="shared" ref="A60:A66" si="3">A59+0.01</f>
        <v>4.01</v>
      </c>
      <c r="B60" s="45" t="s">
        <v>348</v>
      </c>
      <c r="C60" s="19" t="s">
        <v>22</v>
      </c>
      <c r="D60" s="13"/>
      <c r="E60" s="35" t="s">
        <v>58</v>
      </c>
      <c r="G60" s="57" t="s">
        <v>49</v>
      </c>
    </row>
    <row r="61" spans="1:7" s="4" customFormat="1" ht="179" customHeight="1" x14ac:dyDescent="0.35">
      <c r="A61" s="18">
        <f t="shared" si="3"/>
        <v>4.0199999999999996</v>
      </c>
      <c r="B61" s="45" t="s">
        <v>76</v>
      </c>
      <c r="C61" s="19" t="s">
        <v>22</v>
      </c>
      <c r="D61" s="13"/>
      <c r="E61" s="59" t="s">
        <v>54</v>
      </c>
      <c r="G61" s="57" t="s">
        <v>49</v>
      </c>
    </row>
    <row r="62" spans="1:7" s="4" customFormat="1" ht="101.5" x14ac:dyDescent="0.35">
      <c r="A62" s="18">
        <f t="shared" si="3"/>
        <v>4.0299999999999994</v>
      </c>
      <c r="B62" s="43" t="s">
        <v>69</v>
      </c>
      <c r="C62" s="19" t="s">
        <v>22</v>
      </c>
      <c r="D62" s="13"/>
      <c r="E62" s="59" t="s">
        <v>54</v>
      </c>
      <c r="G62" s="57" t="s">
        <v>49</v>
      </c>
    </row>
    <row r="63" spans="1:7" s="4" customFormat="1" ht="87" x14ac:dyDescent="0.35">
      <c r="A63" s="18">
        <f t="shared" si="3"/>
        <v>4.0399999999999991</v>
      </c>
      <c r="B63" s="45" t="s">
        <v>77</v>
      </c>
      <c r="C63" s="19" t="s">
        <v>22</v>
      </c>
      <c r="D63" s="13"/>
      <c r="E63" s="59" t="s">
        <v>54</v>
      </c>
      <c r="G63" s="57" t="s">
        <v>49</v>
      </c>
    </row>
    <row r="64" spans="1:7" s="4" customFormat="1" x14ac:dyDescent="0.35">
      <c r="A64" s="18">
        <f t="shared" si="3"/>
        <v>4.0499999999999989</v>
      </c>
      <c r="B64" s="45" t="s">
        <v>78</v>
      </c>
      <c r="C64" s="19" t="s">
        <v>22</v>
      </c>
      <c r="D64" s="13"/>
      <c r="E64" s="59" t="s">
        <v>54</v>
      </c>
      <c r="G64" s="57" t="s">
        <v>49</v>
      </c>
    </row>
    <row r="65" spans="1:7" s="4" customFormat="1" ht="33.65" customHeight="1" x14ac:dyDescent="0.35">
      <c r="A65" s="18">
        <f t="shared" si="3"/>
        <v>4.0599999999999987</v>
      </c>
      <c r="B65" s="45" t="s">
        <v>79</v>
      </c>
      <c r="C65" s="20" t="s">
        <v>53</v>
      </c>
      <c r="D65" s="13"/>
      <c r="E65" s="59" t="s">
        <v>54</v>
      </c>
      <c r="G65" s="57" t="s">
        <v>49</v>
      </c>
    </row>
    <row r="66" spans="1:7" s="4" customFormat="1" ht="210" customHeight="1" x14ac:dyDescent="0.35">
      <c r="A66" s="18">
        <f t="shared" si="3"/>
        <v>4.0699999999999985</v>
      </c>
      <c r="B66" s="46" t="s">
        <v>61</v>
      </c>
      <c r="C66" s="20" t="s">
        <v>53</v>
      </c>
      <c r="D66" s="13"/>
      <c r="E66" s="59" t="s">
        <v>62</v>
      </c>
      <c r="G66" s="57" t="s">
        <v>49</v>
      </c>
    </row>
    <row r="67" spans="1:7" s="4" customFormat="1" ht="75" customHeight="1" x14ac:dyDescent="0.35">
      <c r="A67" s="35">
        <v>5</v>
      </c>
      <c r="B67" s="24" t="s">
        <v>80</v>
      </c>
      <c r="C67" s="37"/>
      <c r="D67" s="38"/>
      <c r="E67" s="39"/>
      <c r="G67" s="57" t="s">
        <v>49</v>
      </c>
    </row>
    <row r="68" spans="1:7" s="4" customFormat="1" ht="104.5" customHeight="1" x14ac:dyDescent="0.35">
      <c r="A68" s="18">
        <f t="shared" ref="A68:A76" si="4">A67+0.01</f>
        <v>5.01</v>
      </c>
      <c r="B68" s="43" t="s">
        <v>81</v>
      </c>
      <c r="C68" s="18" t="s">
        <v>22</v>
      </c>
      <c r="D68" s="13"/>
      <c r="E68" s="35" t="s">
        <v>58</v>
      </c>
      <c r="G68" s="57" t="s">
        <v>49</v>
      </c>
    </row>
    <row r="69" spans="1:7" s="4" customFormat="1" ht="179" customHeight="1" x14ac:dyDescent="0.35">
      <c r="A69" s="18">
        <f t="shared" si="4"/>
        <v>5.0199999999999996</v>
      </c>
      <c r="B69" s="45" t="s">
        <v>82</v>
      </c>
      <c r="C69" s="18" t="s">
        <v>22</v>
      </c>
      <c r="D69" s="13"/>
      <c r="E69" s="59" t="s">
        <v>54</v>
      </c>
      <c r="G69" s="57" t="s">
        <v>49</v>
      </c>
    </row>
    <row r="70" spans="1:7" s="4" customFormat="1" ht="105.65" customHeight="1" x14ac:dyDescent="0.35">
      <c r="A70" s="18">
        <f t="shared" si="4"/>
        <v>5.0299999999999994</v>
      </c>
      <c r="B70" s="43" t="s">
        <v>83</v>
      </c>
      <c r="C70" s="18" t="s">
        <v>53</v>
      </c>
      <c r="D70" s="13"/>
      <c r="E70" s="59" t="s">
        <v>54</v>
      </c>
      <c r="G70" s="57" t="s">
        <v>49</v>
      </c>
    </row>
    <row r="71" spans="1:7" s="4" customFormat="1" ht="87" x14ac:dyDescent="0.35">
      <c r="A71" s="18">
        <f t="shared" si="4"/>
        <v>5.0399999999999991</v>
      </c>
      <c r="B71" s="43" t="s">
        <v>84</v>
      </c>
      <c r="C71" s="18" t="s">
        <v>22</v>
      </c>
      <c r="D71" s="13"/>
      <c r="E71" s="59" t="s">
        <v>54</v>
      </c>
      <c r="G71" s="57" t="s">
        <v>49</v>
      </c>
    </row>
    <row r="72" spans="1:7" x14ac:dyDescent="0.35">
      <c r="A72" s="18">
        <f t="shared" si="4"/>
        <v>5.0499999999999989</v>
      </c>
      <c r="B72" s="43" t="s">
        <v>85</v>
      </c>
      <c r="C72" s="18" t="s">
        <v>22</v>
      </c>
      <c r="D72" s="13"/>
      <c r="E72" s="59" t="s">
        <v>54</v>
      </c>
      <c r="G72" s="57" t="s">
        <v>49</v>
      </c>
    </row>
    <row r="73" spans="1:7" x14ac:dyDescent="0.35">
      <c r="A73" s="18">
        <f t="shared" si="4"/>
        <v>5.0599999999999987</v>
      </c>
      <c r="B73" s="43" t="s">
        <v>86</v>
      </c>
      <c r="C73" s="13" t="s">
        <v>53</v>
      </c>
      <c r="D73" s="13"/>
      <c r="E73" s="59" t="s">
        <v>54</v>
      </c>
      <c r="G73" s="57" t="s">
        <v>49</v>
      </c>
    </row>
    <row r="74" spans="1:7" ht="29" x14ac:dyDescent="0.35">
      <c r="A74" s="18">
        <f t="shared" si="4"/>
        <v>5.0699999999999985</v>
      </c>
      <c r="B74" s="43" t="s">
        <v>87</v>
      </c>
      <c r="C74" s="13" t="s">
        <v>53</v>
      </c>
      <c r="D74" s="13"/>
      <c r="E74" s="59" t="s">
        <v>54</v>
      </c>
      <c r="G74" s="57" t="s">
        <v>49</v>
      </c>
    </row>
    <row r="75" spans="1:7" ht="206" customHeight="1" x14ac:dyDescent="0.35">
      <c r="A75" s="18">
        <f t="shared" si="4"/>
        <v>5.0799999999999983</v>
      </c>
      <c r="B75" s="44" t="s">
        <v>61</v>
      </c>
      <c r="C75" s="18" t="s">
        <v>22</v>
      </c>
      <c r="D75" s="13"/>
      <c r="E75" s="59" t="s">
        <v>62</v>
      </c>
      <c r="G75" s="57" t="s">
        <v>49</v>
      </c>
    </row>
    <row r="76" spans="1:7" ht="33" customHeight="1" x14ac:dyDescent="0.35">
      <c r="A76" s="18">
        <f t="shared" si="4"/>
        <v>5.0899999999999981</v>
      </c>
      <c r="B76" s="44" t="s">
        <v>88</v>
      </c>
      <c r="C76" s="13" t="s">
        <v>53</v>
      </c>
      <c r="D76" s="13"/>
      <c r="E76" s="59" t="s">
        <v>54</v>
      </c>
      <c r="G76" s="57" t="s">
        <v>49</v>
      </c>
    </row>
    <row r="77" spans="1:7" ht="45" customHeight="1" x14ac:dyDescent="0.35">
      <c r="A77" s="35">
        <v>6</v>
      </c>
      <c r="B77" s="41" t="s">
        <v>89</v>
      </c>
      <c r="C77" s="37"/>
      <c r="D77" s="38"/>
      <c r="E77" s="39"/>
      <c r="G77" s="57" t="s">
        <v>49</v>
      </c>
    </row>
    <row r="78" spans="1:7" ht="207.65" customHeight="1" x14ac:dyDescent="0.35">
      <c r="A78" s="18">
        <f t="shared" ref="A78:A90" si="5">A77+0.01</f>
        <v>6.01</v>
      </c>
      <c r="B78" s="43" t="s">
        <v>90</v>
      </c>
      <c r="C78" s="18" t="s">
        <v>22</v>
      </c>
      <c r="D78" s="13"/>
      <c r="E78" s="35" t="s">
        <v>58</v>
      </c>
      <c r="G78" s="57" t="s">
        <v>49</v>
      </c>
    </row>
    <row r="79" spans="1:7" ht="74.5" customHeight="1" x14ac:dyDescent="0.35">
      <c r="A79" s="18">
        <f t="shared" si="5"/>
        <v>6.02</v>
      </c>
      <c r="B79" s="43" t="s">
        <v>91</v>
      </c>
      <c r="C79" s="18" t="s">
        <v>22</v>
      </c>
      <c r="D79" s="13"/>
      <c r="E79" s="59" t="s">
        <v>54</v>
      </c>
      <c r="G79" s="57" t="s">
        <v>49</v>
      </c>
    </row>
    <row r="80" spans="1:7" ht="146.5" customHeight="1" x14ac:dyDescent="0.35">
      <c r="A80" s="18">
        <f t="shared" si="5"/>
        <v>6.0299999999999994</v>
      </c>
      <c r="B80" s="43" t="s">
        <v>92</v>
      </c>
      <c r="C80" s="18" t="s">
        <v>22</v>
      </c>
      <c r="D80" s="13"/>
      <c r="E80" s="59" t="s">
        <v>54</v>
      </c>
      <c r="G80" s="57" t="s">
        <v>49</v>
      </c>
    </row>
    <row r="81" spans="1:7" ht="43.5" x14ac:dyDescent="0.35">
      <c r="A81" s="18">
        <f t="shared" si="5"/>
        <v>6.0399999999999991</v>
      </c>
      <c r="B81" s="43" t="s">
        <v>93</v>
      </c>
      <c r="C81" s="13" t="s">
        <v>53</v>
      </c>
      <c r="D81" s="13"/>
      <c r="E81" s="59" t="s">
        <v>54</v>
      </c>
      <c r="G81" s="57" t="s">
        <v>49</v>
      </c>
    </row>
    <row r="82" spans="1:7" ht="58" x14ac:dyDescent="0.35">
      <c r="A82" s="18">
        <f t="shared" si="5"/>
        <v>6.0499999999999989</v>
      </c>
      <c r="B82" s="44" t="s">
        <v>94</v>
      </c>
      <c r="C82" s="13" t="s">
        <v>53</v>
      </c>
      <c r="D82" s="13"/>
      <c r="E82" s="59" t="s">
        <v>54</v>
      </c>
      <c r="G82" s="57" t="s">
        <v>49</v>
      </c>
    </row>
    <row r="83" spans="1:7" ht="43.5" x14ac:dyDescent="0.35">
      <c r="A83" s="18">
        <f t="shared" si="5"/>
        <v>6.0599999999999987</v>
      </c>
      <c r="B83" s="44" t="s">
        <v>95</v>
      </c>
      <c r="C83" s="13" t="s">
        <v>53</v>
      </c>
      <c r="D83" s="13"/>
      <c r="E83" s="59" t="s">
        <v>54</v>
      </c>
      <c r="G83" s="57" t="s">
        <v>49</v>
      </c>
    </row>
    <row r="84" spans="1:7" ht="43.5" x14ac:dyDescent="0.35">
      <c r="A84" s="18">
        <f t="shared" si="5"/>
        <v>6.0699999999999985</v>
      </c>
      <c r="B84" s="44" t="s">
        <v>96</v>
      </c>
      <c r="C84" s="13" t="s">
        <v>53</v>
      </c>
      <c r="D84" s="13"/>
      <c r="E84" s="59" t="s">
        <v>54</v>
      </c>
      <c r="G84" s="57" t="s">
        <v>49</v>
      </c>
    </row>
    <row r="85" spans="1:7" ht="117.75" customHeight="1" x14ac:dyDescent="0.35">
      <c r="A85" s="18">
        <f t="shared" si="5"/>
        <v>6.0799999999999983</v>
      </c>
      <c r="B85" s="43" t="s">
        <v>97</v>
      </c>
      <c r="C85" s="13" t="s">
        <v>22</v>
      </c>
      <c r="D85" s="13"/>
      <c r="E85" s="59" t="s">
        <v>98</v>
      </c>
      <c r="G85" s="57" t="s">
        <v>49</v>
      </c>
    </row>
    <row r="86" spans="1:7" ht="43.5" x14ac:dyDescent="0.35">
      <c r="A86" s="18">
        <f t="shared" si="5"/>
        <v>6.0899999999999981</v>
      </c>
      <c r="B86" s="43" t="s">
        <v>99</v>
      </c>
      <c r="C86" s="13" t="s">
        <v>53</v>
      </c>
      <c r="D86" s="13"/>
      <c r="E86" s="59" t="s">
        <v>54</v>
      </c>
      <c r="G86" s="57" t="s">
        <v>49</v>
      </c>
    </row>
    <row r="87" spans="1:7" ht="58" x14ac:dyDescent="0.35">
      <c r="A87" s="22">
        <f t="shared" si="5"/>
        <v>6.0999999999999979</v>
      </c>
      <c r="B87" s="43" t="s">
        <v>100</v>
      </c>
      <c r="C87" s="13" t="s">
        <v>53</v>
      </c>
      <c r="D87" s="13"/>
      <c r="E87" s="59" t="s">
        <v>54</v>
      </c>
      <c r="G87" s="57" t="s">
        <v>49</v>
      </c>
    </row>
    <row r="88" spans="1:7" ht="209" customHeight="1" x14ac:dyDescent="0.35">
      <c r="A88" s="18">
        <f t="shared" si="5"/>
        <v>6.1099999999999977</v>
      </c>
      <c r="B88" s="43" t="s">
        <v>61</v>
      </c>
      <c r="C88" s="18" t="s">
        <v>22</v>
      </c>
      <c r="D88" s="13"/>
      <c r="E88" s="59" t="s">
        <v>62</v>
      </c>
      <c r="G88" s="57" t="s">
        <v>49</v>
      </c>
    </row>
    <row r="89" spans="1:7" ht="90" customHeight="1" x14ac:dyDescent="0.35">
      <c r="A89" s="18">
        <f t="shared" si="5"/>
        <v>6.1199999999999974</v>
      </c>
      <c r="B89" s="43" t="s">
        <v>101</v>
      </c>
      <c r="C89" s="18" t="s">
        <v>53</v>
      </c>
      <c r="D89" s="13"/>
      <c r="E89" s="59" t="s">
        <v>54</v>
      </c>
      <c r="G89" s="57" t="s">
        <v>49</v>
      </c>
    </row>
    <row r="90" spans="1:7" ht="150" customHeight="1" x14ac:dyDescent="0.35">
      <c r="A90" s="18">
        <f t="shared" si="5"/>
        <v>6.1299999999999972</v>
      </c>
      <c r="B90" s="44" t="s">
        <v>102</v>
      </c>
      <c r="C90" s="13" t="s">
        <v>22</v>
      </c>
      <c r="D90" s="13"/>
      <c r="E90" s="59" t="s">
        <v>54</v>
      </c>
      <c r="G90" s="57" t="s">
        <v>49</v>
      </c>
    </row>
    <row r="91" spans="1:7" ht="60" customHeight="1" x14ac:dyDescent="0.35">
      <c r="A91" s="35">
        <v>7</v>
      </c>
      <c r="B91" s="41" t="s">
        <v>103</v>
      </c>
      <c r="C91" s="37"/>
      <c r="D91" s="38"/>
      <c r="E91" s="39"/>
      <c r="G91" s="57" t="s">
        <v>49</v>
      </c>
    </row>
    <row r="92" spans="1:7" ht="164.5" customHeight="1" x14ac:dyDescent="0.35">
      <c r="A92" s="18">
        <f t="shared" ref="A92:A100" si="6">A91+0.01</f>
        <v>7.01</v>
      </c>
      <c r="B92" s="43" t="s">
        <v>104</v>
      </c>
      <c r="C92" s="18" t="s">
        <v>22</v>
      </c>
      <c r="D92" s="13"/>
      <c r="E92" s="35" t="s">
        <v>58</v>
      </c>
      <c r="G92" s="57" t="s">
        <v>49</v>
      </c>
    </row>
    <row r="93" spans="1:7" ht="163.25" customHeight="1" x14ac:dyDescent="0.35">
      <c r="A93" s="18">
        <f t="shared" si="6"/>
        <v>7.02</v>
      </c>
      <c r="B93" s="43" t="s">
        <v>105</v>
      </c>
      <c r="C93" s="18" t="s">
        <v>22</v>
      </c>
      <c r="D93" s="13"/>
      <c r="E93" s="59" t="s">
        <v>54</v>
      </c>
      <c r="G93" s="57" t="s">
        <v>49</v>
      </c>
    </row>
    <row r="94" spans="1:7" ht="148.25" customHeight="1" x14ac:dyDescent="0.35">
      <c r="A94" s="18">
        <f t="shared" si="6"/>
        <v>7.0299999999999994</v>
      </c>
      <c r="B94" s="43" t="s">
        <v>106</v>
      </c>
      <c r="C94" s="18" t="s">
        <v>53</v>
      </c>
      <c r="D94" s="13"/>
      <c r="E94" s="59" t="s">
        <v>54</v>
      </c>
      <c r="G94" s="57" t="s">
        <v>49</v>
      </c>
    </row>
    <row r="95" spans="1:7" ht="103.25" customHeight="1" x14ac:dyDescent="0.35">
      <c r="A95" s="18">
        <f t="shared" si="6"/>
        <v>7.0399999999999991</v>
      </c>
      <c r="B95" s="43" t="s">
        <v>107</v>
      </c>
      <c r="C95" s="18" t="s">
        <v>22</v>
      </c>
      <c r="D95" s="13"/>
      <c r="E95" s="59" t="s">
        <v>54</v>
      </c>
      <c r="G95" s="57" t="s">
        <v>49</v>
      </c>
    </row>
    <row r="96" spans="1:7" ht="149" customHeight="1" x14ac:dyDescent="0.35">
      <c r="A96" s="18">
        <f t="shared" si="6"/>
        <v>7.0499999999999989</v>
      </c>
      <c r="B96" s="43" t="s">
        <v>108</v>
      </c>
      <c r="C96" s="18" t="s">
        <v>22</v>
      </c>
      <c r="D96" s="13"/>
      <c r="E96" s="59" t="s">
        <v>54</v>
      </c>
      <c r="G96" s="57" t="s">
        <v>49</v>
      </c>
    </row>
    <row r="97" spans="1:7" ht="106.25" customHeight="1" x14ac:dyDescent="0.35">
      <c r="A97" s="18">
        <f t="shared" si="6"/>
        <v>7.0599999999999987</v>
      </c>
      <c r="B97" s="43" t="s">
        <v>109</v>
      </c>
      <c r="C97" s="18" t="s">
        <v>22</v>
      </c>
      <c r="D97" s="13"/>
      <c r="E97" s="59" t="s">
        <v>54</v>
      </c>
      <c r="G97" s="57" t="s">
        <v>49</v>
      </c>
    </row>
    <row r="98" spans="1:7" ht="135" customHeight="1" x14ac:dyDescent="0.35">
      <c r="A98" s="18">
        <f t="shared" si="6"/>
        <v>7.0699999999999985</v>
      </c>
      <c r="B98" s="43" t="s">
        <v>309</v>
      </c>
      <c r="C98" s="18" t="s">
        <v>22</v>
      </c>
      <c r="D98" s="13"/>
      <c r="E98" s="59" t="s">
        <v>54</v>
      </c>
      <c r="G98" s="57" t="s">
        <v>49</v>
      </c>
    </row>
    <row r="99" spans="1:7" ht="206.5" customHeight="1" x14ac:dyDescent="0.35">
      <c r="A99" s="18">
        <f t="shared" si="6"/>
        <v>7.0799999999999983</v>
      </c>
      <c r="B99" s="43" t="s">
        <v>61</v>
      </c>
      <c r="C99" s="18" t="s">
        <v>22</v>
      </c>
      <c r="D99" s="13"/>
      <c r="E99" s="59" t="s">
        <v>62</v>
      </c>
      <c r="G99" s="57" t="s">
        <v>49</v>
      </c>
    </row>
    <row r="100" spans="1:7" ht="29" x14ac:dyDescent="0.35">
      <c r="A100" s="18">
        <f t="shared" si="6"/>
        <v>7.0899999999999981</v>
      </c>
      <c r="B100" s="43" t="s">
        <v>110</v>
      </c>
      <c r="C100" s="18" t="s">
        <v>53</v>
      </c>
      <c r="D100" s="13"/>
      <c r="E100" s="59" t="s">
        <v>54</v>
      </c>
      <c r="G100" s="57" t="s">
        <v>49</v>
      </c>
    </row>
    <row r="101" spans="1:7" ht="45" customHeight="1" x14ac:dyDescent="0.35">
      <c r="A101" s="35">
        <v>8</v>
      </c>
      <c r="B101" s="35" t="s">
        <v>366</v>
      </c>
      <c r="C101" s="37"/>
      <c r="D101" s="38"/>
      <c r="E101" s="39"/>
      <c r="G101" s="57" t="s">
        <v>49</v>
      </c>
    </row>
    <row r="102" spans="1:7" ht="75.650000000000006" customHeight="1" x14ac:dyDescent="0.35">
      <c r="A102" s="18">
        <f t="shared" ref="A102:A109" si="7">A101+0.01</f>
        <v>8.01</v>
      </c>
      <c r="B102" s="18" t="s">
        <v>380</v>
      </c>
      <c r="C102" s="18" t="s">
        <v>22</v>
      </c>
      <c r="D102" s="13"/>
      <c r="E102" s="35" t="s">
        <v>58</v>
      </c>
      <c r="G102" s="57" t="s">
        <v>49</v>
      </c>
    </row>
    <row r="103" spans="1:7" ht="314.5" customHeight="1" x14ac:dyDescent="0.35">
      <c r="A103" s="18">
        <f t="shared" si="7"/>
        <v>8.02</v>
      </c>
      <c r="B103" s="43" t="s">
        <v>367</v>
      </c>
      <c r="C103" s="18" t="s">
        <v>22</v>
      </c>
      <c r="D103" s="13"/>
      <c r="E103" s="35" t="s">
        <v>58</v>
      </c>
      <c r="G103" s="57" t="s">
        <v>49</v>
      </c>
    </row>
    <row r="104" spans="1:7" ht="56.5" customHeight="1" x14ac:dyDescent="0.35">
      <c r="A104" s="18">
        <f t="shared" si="7"/>
        <v>8.0299999999999994</v>
      </c>
      <c r="B104" s="47" t="s">
        <v>111</v>
      </c>
      <c r="C104" s="18" t="s">
        <v>22</v>
      </c>
      <c r="D104" s="13"/>
      <c r="E104" s="59" t="s">
        <v>54</v>
      </c>
      <c r="G104" s="57" t="s">
        <v>49</v>
      </c>
    </row>
    <row r="105" spans="1:7" ht="194" customHeight="1" x14ac:dyDescent="0.35">
      <c r="A105" s="18">
        <f t="shared" si="7"/>
        <v>8.0399999999999991</v>
      </c>
      <c r="B105" s="45" t="s">
        <v>400</v>
      </c>
      <c r="C105" s="18" t="s">
        <v>22</v>
      </c>
      <c r="D105" s="13"/>
      <c r="E105" s="35" t="s">
        <v>58</v>
      </c>
      <c r="G105" s="57" t="s">
        <v>49</v>
      </c>
    </row>
    <row r="106" spans="1:7" ht="194" customHeight="1" x14ac:dyDescent="0.35">
      <c r="A106" s="18">
        <f t="shared" si="7"/>
        <v>8.0499999999999989</v>
      </c>
      <c r="B106" s="133" t="s">
        <v>402</v>
      </c>
      <c r="C106" s="134" t="s">
        <v>53</v>
      </c>
      <c r="D106" s="13"/>
      <c r="E106" s="59" t="s">
        <v>54</v>
      </c>
      <c r="G106" s="57"/>
    </row>
    <row r="107" spans="1:7" ht="61.5" customHeight="1" x14ac:dyDescent="0.35">
      <c r="A107" s="18">
        <f t="shared" si="7"/>
        <v>8.0599999999999987</v>
      </c>
      <c r="B107" s="48" t="s">
        <v>401</v>
      </c>
      <c r="C107" s="28" t="s">
        <v>22</v>
      </c>
      <c r="D107" s="13"/>
      <c r="E107" s="59" t="s">
        <v>54</v>
      </c>
      <c r="G107" s="57" t="s">
        <v>49</v>
      </c>
    </row>
    <row r="108" spans="1:7" ht="103.5" customHeight="1" x14ac:dyDescent="0.35">
      <c r="A108" s="18">
        <f t="shared" si="7"/>
        <v>8.0699999999999985</v>
      </c>
      <c r="B108" s="19" t="s">
        <v>368</v>
      </c>
      <c r="C108" s="19" t="s">
        <v>15</v>
      </c>
      <c r="D108" s="13"/>
      <c r="E108" s="35" t="s">
        <v>58</v>
      </c>
      <c r="G108" s="57" t="s">
        <v>49</v>
      </c>
    </row>
    <row r="109" spans="1:7" ht="267" customHeight="1" x14ac:dyDescent="0.35">
      <c r="A109" s="18">
        <f t="shared" si="7"/>
        <v>8.0799999999999983</v>
      </c>
      <c r="B109" s="136" t="s">
        <v>381</v>
      </c>
      <c r="C109" s="18" t="s">
        <v>22</v>
      </c>
      <c r="D109" s="13"/>
      <c r="E109" s="35" t="s">
        <v>58</v>
      </c>
      <c r="G109" s="57" t="s">
        <v>49</v>
      </c>
    </row>
    <row r="110" spans="1:7" ht="60" customHeight="1" x14ac:dyDescent="0.35">
      <c r="A110" s="35">
        <v>9</v>
      </c>
      <c r="B110" s="35" t="s">
        <v>112</v>
      </c>
      <c r="C110" s="29"/>
      <c r="D110" s="29"/>
      <c r="E110" s="30" t="s">
        <v>113</v>
      </c>
      <c r="G110" s="57" t="s">
        <v>49</v>
      </c>
    </row>
    <row r="111" spans="1:7" x14ac:dyDescent="0.35">
      <c r="A111" s="18">
        <f t="shared" ref="A111:A127" si="8">A110+0.01</f>
        <v>9.01</v>
      </c>
      <c r="B111" s="43" t="s">
        <v>114</v>
      </c>
      <c r="C111" s="18" t="s">
        <v>22</v>
      </c>
      <c r="D111" s="13"/>
      <c r="E111" s="35" t="s">
        <v>58</v>
      </c>
      <c r="G111" s="57" t="s">
        <v>49</v>
      </c>
    </row>
    <row r="112" spans="1:7" ht="161" customHeight="1" x14ac:dyDescent="0.35">
      <c r="A112" s="18">
        <f t="shared" si="8"/>
        <v>9.02</v>
      </c>
      <c r="B112" s="44" t="s">
        <v>115</v>
      </c>
      <c r="C112" s="13" t="s">
        <v>22</v>
      </c>
      <c r="D112" s="13"/>
      <c r="E112" s="59" t="s">
        <v>54</v>
      </c>
      <c r="G112" s="57" t="s">
        <v>49</v>
      </c>
    </row>
    <row r="113" spans="1:7" ht="120" customHeight="1" x14ac:dyDescent="0.35">
      <c r="A113" s="18">
        <f t="shared" si="8"/>
        <v>9.0299999999999994</v>
      </c>
      <c r="B113" s="44" t="s">
        <v>116</v>
      </c>
      <c r="C113" s="13" t="s">
        <v>22</v>
      </c>
      <c r="D113" s="13"/>
      <c r="E113" s="59" t="s">
        <v>54</v>
      </c>
      <c r="G113" s="57" t="s">
        <v>49</v>
      </c>
    </row>
    <row r="114" spans="1:7" ht="116.5" customHeight="1" x14ac:dyDescent="0.35">
      <c r="A114" s="18">
        <f t="shared" si="8"/>
        <v>9.0399999999999991</v>
      </c>
      <c r="B114" s="44" t="s">
        <v>117</v>
      </c>
      <c r="C114" s="13" t="s">
        <v>22</v>
      </c>
      <c r="D114" s="13"/>
      <c r="E114" s="59" t="s">
        <v>54</v>
      </c>
      <c r="G114" s="57" t="s">
        <v>49</v>
      </c>
    </row>
    <row r="115" spans="1:7" ht="43.5" x14ac:dyDescent="0.35">
      <c r="A115" s="18">
        <f t="shared" si="8"/>
        <v>9.0499999999999989</v>
      </c>
      <c r="B115" s="49" t="s">
        <v>118</v>
      </c>
      <c r="C115" s="13" t="s">
        <v>22</v>
      </c>
      <c r="D115" s="13"/>
      <c r="E115" s="59" t="s">
        <v>54</v>
      </c>
      <c r="G115" s="57" t="s">
        <v>49</v>
      </c>
    </row>
    <row r="116" spans="1:7" ht="235.25" customHeight="1" x14ac:dyDescent="0.35">
      <c r="A116" s="18">
        <f t="shared" si="8"/>
        <v>9.0599999999999987</v>
      </c>
      <c r="B116" s="44" t="s">
        <v>119</v>
      </c>
      <c r="C116" s="13" t="s">
        <v>22</v>
      </c>
      <c r="D116" s="13"/>
      <c r="E116" s="59" t="s">
        <v>54</v>
      </c>
      <c r="G116" s="57" t="s">
        <v>49</v>
      </c>
    </row>
    <row r="117" spans="1:7" ht="43.5" x14ac:dyDescent="0.35">
      <c r="A117" s="18">
        <f t="shared" si="8"/>
        <v>9.0699999999999985</v>
      </c>
      <c r="B117" s="49" t="s">
        <v>120</v>
      </c>
      <c r="C117" s="13" t="s">
        <v>22</v>
      </c>
      <c r="D117" s="13"/>
      <c r="E117" s="59" t="s">
        <v>54</v>
      </c>
      <c r="G117" s="57" t="s">
        <v>49</v>
      </c>
    </row>
    <row r="118" spans="1:7" x14ac:dyDescent="0.35">
      <c r="A118" s="18">
        <f t="shared" si="8"/>
        <v>9.0799999999999983</v>
      </c>
      <c r="B118" s="44" t="s">
        <v>121</v>
      </c>
      <c r="C118" s="13" t="s">
        <v>22</v>
      </c>
      <c r="D118" s="13"/>
      <c r="E118" s="59" t="s">
        <v>54</v>
      </c>
      <c r="G118" s="57" t="s">
        <v>49</v>
      </c>
    </row>
    <row r="119" spans="1:7" ht="29" x14ac:dyDescent="0.35">
      <c r="A119" s="18">
        <f t="shared" si="8"/>
        <v>9.0899999999999981</v>
      </c>
      <c r="B119" s="44" t="s">
        <v>122</v>
      </c>
      <c r="C119" s="13" t="s">
        <v>22</v>
      </c>
      <c r="D119" s="13"/>
      <c r="E119" s="59" t="s">
        <v>54</v>
      </c>
      <c r="G119" s="57" t="s">
        <v>49</v>
      </c>
    </row>
    <row r="120" spans="1:7" ht="43.5" x14ac:dyDescent="0.35">
      <c r="A120" s="22">
        <f t="shared" si="8"/>
        <v>9.0999999999999979</v>
      </c>
      <c r="B120" s="44" t="s">
        <v>123</v>
      </c>
      <c r="C120" s="13" t="s">
        <v>53</v>
      </c>
      <c r="D120" s="13"/>
      <c r="E120" s="59" t="s">
        <v>54</v>
      </c>
      <c r="G120" s="57" t="s">
        <v>49</v>
      </c>
    </row>
    <row r="121" spans="1:7" ht="118.25" customHeight="1" x14ac:dyDescent="0.35">
      <c r="A121" s="18">
        <f t="shared" si="8"/>
        <v>9.1099999999999977</v>
      </c>
      <c r="B121" s="49" t="s">
        <v>124</v>
      </c>
      <c r="C121" s="13" t="s">
        <v>22</v>
      </c>
      <c r="D121" s="13"/>
      <c r="E121" s="59" t="s">
        <v>54</v>
      </c>
      <c r="G121" s="57" t="s">
        <v>49</v>
      </c>
    </row>
    <row r="122" spans="1:7" ht="43.5" x14ac:dyDescent="0.35">
      <c r="A122" s="18">
        <f t="shared" si="8"/>
        <v>9.1199999999999974</v>
      </c>
      <c r="B122" s="49" t="s">
        <v>125</v>
      </c>
      <c r="C122" s="13" t="s">
        <v>22</v>
      </c>
      <c r="D122" s="13"/>
      <c r="E122" s="59" t="s">
        <v>54</v>
      </c>
      <c r="G122" s="57" t="s">
        <v>49</v>
      </c>
    </row>
    <row r="123" spans="1:7" ht="145" x14ac:dyDescent="0.35">
      <c r="A123" s="18">
        <f t="shared" si="8"/>
        <v>9.1299999999999972</v>
      </c>
      <c r="B123" s="46" t="s">
        <v>387</v>
      </c>
      <c r="C123" s="20" t="s">
        <v>22</v>
      </c>
      <c r="D123" s="20"/>
      <c r="E123" s="90" t="s">
        <v>54</v>
      </c>
      <c r="G123" s="57" t="s">
        <v>49</v>
      </c>
    </row>
    <row r="124" spans="1:7" ht="87" x14ac:dyDescent="0.35">
      <c r="A124" s="18">
        <f t="shared" si="8"/>
        <v>9.139999999999997</v>
      </c>
      <c r="B124" s="49" t="s">
        <v>126</v>
      </c>
      <c r="C124" s="13" t="s">
        <v>22</v>
      </c>
      <c r="D124" s="13"/>
      <c r="E124" s="59" t="s">
        <v>54</v>
      </c>
      <c r="G124" s="57" t="s">
        <v>49</v>
      </c>
    </row>
    <row r="125" spans="1:7" ht="146.5" customHeight="1" x14ac:dyDescent="0.35">
      <c r="A125" s="18">
        <f t="shared" si="8"/>
        <v>9.1499999999999968</v>
      </c>
      <c r="B125" s="49" t="s">
        <v>127</v>
      </c>
      <c r="C125" s="13" t="s">
        <v>22</v>
      </c>
      <c r="D125" s="13"/>
      <c r="E125" s="59" t="s">
        <v>54</v>
      </c>
      <c r="G125" s="57" t="s">
        <v>49</v>
      </c>
    </row>
    <row r="126" spans="1:7" ht="43.5" x14ac:dyDescent="0.35">
      <c r="A126" s="18">
        <f t="shared" si="8"/>
        <v>9.1599999999999966</v>
      </c>
      <c r="B126" s="49" t="s">
        <v>128</v>
      </c>
      <c r="C126" s="13" t="s">
        <v>22</v>
      </c>
      <c r="D126" s="13"/>
      <c r="E126" s="59" t="s">
        <v>54</v>
      </c>
      <c r="G126" s="57" t="s">
        <v>49</v>
      </c>
    </row>
    <row r="127" spans="1:7" ht="88.25" customHeight="1" x14ac:dyDescent="0.35">
      <c r="A127" s="18">
        <f t="shared" si="8"/>
        <v>9.1699999999999964</v>
      </c>
      <c r="B127" s="44" t="s">
        <v>129</v>
      </c>
      <c r="C127" s="13" t="s">
        <v>53</v>
      </c>
      <c r="D127" s="13"/>
      <c r="E127" s="59" t="s">
        <v>54</v>
      </c>
      <c r="G127" s="57" t="s">
        <v>49</v>
      </c>
    </row>
    <row r="128" spans="1:7" ht="60" customHeight="1" x14ac:dyDescent="0.35">
      <c r="A128" s="35">
        <v>10</v>
      </c>
      <c r="B128" s="35" t="s">
        <v>130</v>
      </c>
      <c r="C128" s="29"/>
      <c r="D128" s="29"/>
      <c r="E128" s="30" t="s">
        <v>113</v>
      </c>
      <c r="G128" s="57" t="s">
        <v>49</v>
      </c>
    </row>
    <row r="129" spans="1:7" ht="58.25" customHeight="1" x14ac:dyDescent="0.35">
      <c r="A129" s="18">
        <f t="shared" ref="A129:A143" si="9">A128+0.01</f>
        <v>10.01</v>
      </c>
      <c r="B129" s="43" t="s">
        <v>131</v>
      </c>
      <c r="C129" s="18" t="s">
        <v>22</v>
      </c>
      <c r="D129" s="13"/>
      <c r="E129" s="35" t="s">
        <v>58</v>
      </c>
      <c r="G129" s="57" t="s">
        <v>49</v>
      </c>
    </row>
    <row r="130" spans="1:7" ht="148.25" customHeight="1" x14ac:dyDescent="0.35">
      <c r="A130" s="18">
        <f t="shared" si="9"/>
        <v>10.02</v>
      </c>
      <c r="B130" s="13" t="s">
        <v>132</v>
      </c>
      <c r="C130" s="13" t="s">
        <v>22</v>
      </c>
      <c r="D130" s="13"/>
      <c r="E130" s="59" t="s">
        <v>54</v>
      </c>
      <c r="G130" s="57" t="s">
        <v>49</v>
      </c>
    </row>
    <row r="131" spans="1:7" ht="119.5" customHeight="1" x14ac:dyDescent="0.35">
      <c r="A131" s="18">
        <f t="shared" si="9"/>
        <v>10.029999999999999</v>
      </c>
      <c r="B131" s="13" t="s">
        <v>133</v>
      </c>
      <c r="C131" s="13" t="s">
        <v>22</v>
      </c>
      <c r="D131" s="13"/>
      <c r="E131" s="59" t="s">
        <v>54</v>
      </c>
      <c r="G131" s="57" t="s">
        <v>49</v>
      </c>
    </row>
    <row r="132" spans="1:7" ht="102.65" customHeight="1" x14ac:dyDescent="0.35">
      <c r="A132" s="18">
        <f t="shared" si="9"/>
        <v>10.039999999999999</v>
      </c>
      <c r="B132" s="13" t="s">
        <v>134</v>
      </c>
      <c r="C132" s="13" t="s">
        <v>22</v>
      </c>
      <c r="D132" s="13"/>
      <c r="E132" s="59" t="s">
        <v>54</v>
      </c>
      <c r="G132" s="57" t="s">
        <v>49</v>
      </c>
    </row>
    <row r="133" spans="1:7" ht="207" customHeight="1" x14ac:dyDescent="0.35">
      <c r="A133" s="18">
        <f t="shared" si="9"/>
        <v>10.049999999999999</v>
      </c>
      <c r="B133" s="13" t="s">
        <v>135</v>
      </c>
      <c r="C133" s="13" t="s">
        <v>22</v>
      </c>
      <c r="D133" s="13"/>
      <c r="E133" s="59" t="s">
        <v>54</v>
      </c>
      <c r="G133" s="57" t="s">
        <v>49</v>
      </c>
    </row>
    <row r="134" spans="1:7" ht="29" x14ac:dyDescent="0.35">
      <c r="A134" s="18">
        <f t="shared" si="9"/>
        <v>10.059999999999999</v>
      </c>
      <c r="B134" s="12" t="s">
        <v>136</v>
      </c>
      <c r="C134" s="13" t="s">
        <v>22</v>
      </c>
      <c r="D134" s="13"/>
      <c r="E134" s="59" t="s">
        <v>54</v>
      </c>
      <c r="G134" s="57" t="s">
        <v>49</v>
      </c>
    </row>
    <row r="135" spans="1:7" ht="119" customHeight="1" x14ac:dyDescent="0.35">
      <c r="A135" s="18">
        <f t="shared" si="9"/>
        <v>10.069999999999999</v>
      </c>
      <c r="B135" s="44" t="s">
        <v>137</v>
      </c>
      <c r="C135" s="13" t="s">
        <v>22</v>
      </c>
      <c r="D135" s="13"/>
      <c r="E135" s="59" t="s">
        <v>54</v>
      </c>
      <c r="G135" s="57" t="s">
        <v>49</v>
      </c>
    </row>
    <row r="136" spans="1:7" ht="43.5" x14ac:dyDescent="0.35">
      <c r="A136" s="18">
        <f t="shared" si="9"/>
        <v>10.079999999999998</v>
      </c>
      <c r="B136" s="44" t="s">
        <v>138</v>
      </c>
      <c r="C136" s="13" t="s">
        <v>22</v>
      </c>
      <c r="D136" s="13"/>
      <c r="E136" s="59" t="s">
        <v>54</v>
      </c>
      <c r="G136" s="57" t="s">
        <v>49</v>
      </c>
    </row>
    <row r="137" spans="1:7" ht="145" x14ac:dyDescent="0.35">
      <c r="A137" s="18">
        <f t="shared" si="9"/>
        <v>10.089999999999998</v>
      </c>
      <c r="B137" s="46" t="s">
        <v>387</v>
      </c>
      <c r="C137" s="20" t="s">
        <v>22</v>
      </c>
      <c r="D137" s="20"/>
      <c r="E137" s="90" t="s">
        <v>54</v>
      </c>
      <c r="G137" s="57" t="s">
        <v>49</v>
      </c>
    </row>
    <row r="138" spans="1:7" ht="43.5" x14ac:dyDescent="0.35">
      <c r="A138" s="22">
        <f t="shared" si="9"/>
        <v>10.099999999999998</v>
      </c>
      <c r="B138" s="44" t="s">
        <v>123</v>
      </c>
      <c r="C138" s="13" t="s">
        <v>53</v>
      </c>
      <c r="D138" s="13"/>
      <c r="E138" s="59" t="s">
        <v>54</v>
      </c>
      <c r="G138" s="57" t="s">
        <v>49</v>
      </c>
    </row>
    <row r="139" spans="1:7" ht="89" customHeight="1" x14ac:dyDescent="0.35">
      <c r="A139" s="18">
        <f t="shared" si="9"/>
        <v>10.109999999999998</v>
      </c>
      <c r="B139" s="49" t="s">
        <v>139</v>
      </c>
      <c r="C139" s="13" t="s">
        <v>22</v>
      </c>
      <c r="D139" s="13"/>
      <c r="E139" s="59" t="s">
        <v>54</v>
      </c>
      <c r="G139" s="57" t="s">
        <v>49</v>
      </c>
    </row>
    <row r="140" spans="1:7" ht="149" customHeight="1" x14ac:dyDescent="0.35">
      <c r="A140" s="18">
        <f t="shared" si="9"/>
        <v>10.119999999999997</v>
      </c>
      <c r="B140" s="49" t="s">
        <v>140</v>
      </c>
      <c r="C140" s="13" t="s">
        <v>22</v>
      </c>
      <c r="D140" s="13"/>
      <c r="E140" s="59" t="s">
        <v>54</v>
      </c>
      <c r="G140" s="57" t="s">
        <v>49</v>
      </c>
    </row>
    <row r="141" spans="1:7" ht="58" x14ac:dyDescent="0.35">
      <c r="A141" s="22">
        <f t="shared" si="9"/>
        <v>10.129999999999997</v>
      </c>
      <c r="B141" s="44" t="s">
        <v>141</v>
      </c>
      <c r="C141" s="13" t="s">
        <v>22</v>
      </c>
      <c r="D141" s="13"/>
      <c r="E141" s="59" t="s">
        <v>54</v>
      </c>
      <c r="G141" s="57" t="s">
        <v>49</v>
      </c>
    </row>
    <row r="142" spans="1:7" ht="101.5" x14ac:dyDescent="0.35">
      <c r="A142" s="22">
        <f t="shared" si="9"/>
        <v>10.139999999999997</v>
      </c>
      <c r="B142" s="44" t="s">
        <v>142</v>
      </c>
      <c r="C142" s="13" t="s">
        <v>22</v>
      </c>
      <c r="D142" s="13"/>
      <c r="E142" s="59" t="s">
        <v>143</v>
      </c>
      <c r="G142" s="57" t="s">
        <v>49</v>
      </c>
    </row>
    <row r="143" spans="1:7" ht="72.5" x14ac:dyDescent="0.35">
      <c r="A143" s="22">
        <f t="shared" si="9"/>
        <v>10.149999999999997</v>
      </c>
      <c r="B143" s="44" t="s">
        <v>144</v>
      </c>
      <c r="C143" s="13" t="s">
        <v>53</v>
      </c>
      <c r="D143" s="13"/>
      <c r="E143" s="59" t="s">
        <v>54</v>
      </c>
      <c r="G143" s="57" t="s">
        <v>49</v>
      </c>
    </row>
    <row r="144" spans="1:7" ht="90" customHeight="1" x14ac:dyDescent="0.35">
      <c r="A144" s="35">
        <v>11</v>
      </c>
      <c r="B144" s="35" t="s">
        <v>145</v>
      </c>
      <c r="C144" s="29"/>
      <c r="D144" s="29"/>
      <c r="E144" s="30" t="s">
        <v>113</v>
      </c>
      <c r="G144" s="57" t="s">
        <v>49</v>
      </c>
    </row>
    <row r="145" spans="1:7" ht="72.5" x14ac:dyDescent="0.35">
      <c r="A145" s="18">
        <f t="shared" ref="A145:A166" si="10">A144+0.01</f>
        <v>11.01</v>
      </c>
      <c r="B145" s="43" t="s">
        <v>146</v>
      </c>
      <c r="C145" s="18" t="s">
        <v>22</v>
      </c>
      <c r="D145" s="13"/>
      <c r="E145" s="35" t="s">
        <v>58</v>
      </c>
      <c r="G145" s="57" t="s">
        <v>49</v>
      </c>
    </row>
    <row r="146" spans="1:7" ht="145" x14ac:dyDescent="0.35">
      <c r="A146" s="18">
        <f t="shared" si="10"/>
        <v>11.02</v>
      </c>
      <c r="B146" s="13" t="s">
        <v>132</v>
      </c>
      <c r="C146" s="13" t="s">
        <v>22</v>
      </c>
      <c r="D146" s="13"/>
      <c r="E146" s="59" t="s">
        <v>54</v>
      </c>
      <c r="G146" s="57" t="s">
        <v>49</v>
      </c>
    </row>
    <row r="147" spans="1:7" ht="116.5" customHeight="1" x14ac:dyDescent="0.35">
      <c r="A147" s="18">
        <f t="shared" si="10"/>
        <v>11.03</v>
      </c>
      <c r="B147" s="13" t="s">
        <v>133</v>
      </c>
      <c r="C147" s="13" t="s">
        <v>22</v>
      </c>
      <c r="D147" s="13"/>
      <c r="E147" s="59" t="s">
        <v>54</v>
      </c>
      <c r="G147" s="57" t="s">
        <v>49</v>
      </c>
    </row>
    <row r="148" spans="1:7" ht="101.5" x14ac:dyDescent="0.35">
      <c r="A148" s="18">
        <f t="shared" si="10"/>
        <v>11.04</v>
      </c>
      <c r="B148" s="13" t="s">
        <v>147</v>
      </c>
      <c r="C148" s="13" t="s">
        <v>22</v>
      </c>
      <c r="D148" s="13"/>
      <c r="E148" s="59" t="s">
        <v>54</v>
      </c>
      <c r="G148" s="57" t="s">
        <v>49</v>
      </c>
    </row>
    <row r="149" spans="1:7" ht="206" customHeight="1" x14ac:dyDescent="0.35">
      <c r="A149" s="18">
        <f t="shared" si="10"/>
        <v>11.049999999999999</v>
      </c>
      <c r="B149" s="13" t="s">
        <v>148</v>
      </c>
      <c r="C149" s="13" t="s">
        <v>22</v>
      </c>
      <c r="D149" s="13"/>
      <c r="E149" s="59" t="s">
        <v>54</v>
      </c>
      <c r="G149" s="57" t="s">
        <v>49</v>
      </c>
    </row>
    <row r="150" spans="1:7" ht="29" x14ac:dyDescent="0.35">
      <c r="A150" s="18">
        <f t="shared" si="10"/>
        <v>11.059999999999999</v>
      </c>
      <c r="B150" s="12" t="s">
        <v>136</v>
      </c>
      <c r="C150" s="13" t="s">
        <v>22</v>
      </c>
      <c r="D150" s="13"/>
      <c r="E150" s="59" t="s">
        <v>54</v>
      </c>
      <c r="G150" s="57" t="s">
        <v>49</v>
      </c>
    </row>
    <row r="151" spans="1:7" ht="174" x14ac:dyDescent="0.35">
      <c r="A151" s="18">
        <f t="shared" si="10"/>
        <v>11.069999999999999</v>
      </c>
      <c r="B151" s="44" t="s">
        <v>149</v>
      </c>
      <c r="C151" s="13" t="s">
        <v>22</v>
      </c>
      <c r="D151" s="13"/>
      <c r="E151" s="59" t="s">
        <v>54</v>
      </c>
      <c r="G151" s="57" t="s">
        <v>49</v>
      </c>
    </row>
    <row r="152" spans="1:7" ht="116" x14ac:dyDescent="0.35">
      <c r="A152" s="18">
        <f t="shared" si="10"/>
        <v>11.079999999999998</v>
      </c>
      <c r="B152" s="44" t="s">
        <v>150</v>
      </c>
      <c r="C152" s="13" t="s">
        <v>22</v>
      </c>
      <c r="D152" s="13"/>
      <c r="E152" s="59" t="s">
        <v>54</v>
      </c>
      <c r="G152" s="57" t="s">
        <v>49</v>
      </c>
    </row>
    <row r="153" spans="1:7" ht="116" x14ac:dyDescent="0.35">
      <c r="A153" s="18">
        <f t="shared" si="10"/>
        <v>11.089999999999998</v>
      </c>
      <c r="B153" s="44" t="s">
        <v>151</v>
      </c>
      <c r="C153" s="13" t="s">
        <v>22</v>
      </c>
      <c r="D153" s="13"/>
      <c r="E153" s="59" t="s">
        <v>54</v>
      </c>
      <c r="G153" s="57" t="s">
        <v>49</v>
      </c>
    </row>
    <row r="154" spans="1:7" ht="43.5" x14ac:dyDescent="0.35">
      <c r="A154" s="22">
        <f t="shared" si="10"/>
        <v>11.099999999999998</v>
      </c>
      <c r="B154" s="49" t="s">
        <v>118</v>
      </c>
      <c r="C154" s="13" t="s">
        <v>22</v>
      </c>
      <c r="D154" s="13"/>
      <c r="E154" s="59" t="s">
        <v>54</v>
      </c>
      <c r="G154" s="57" t="s">
        <v>49</v>
      </c>
    </row>
    <row r="155" spans="1:7" ht="192.65" customHeight="1" x14ac:dyDescent="0.35">
      <c r="A155" s="18">
        <f t="shared" si="10"/>
        <v>11.109999999999998</v>
      </c>
      <c r="B155" s="44" t="s">
        <v>152</v>
      </c>
      <c r="C155" s="13" t="s">
        <v>22</v>
      </c>
      <c r="D155" s="13"/>
      <c r="E155" s="59" t="s">
        <v>54</v>
      </c>
      <c r="G155" s="57" t="s">
        <v>49</v>
      </c>
    </row>
    <row r="156" spans="1:7" ht="43.5" x14ac:dyDescent="0.35">
      <c r="A156" s="18">
        <f t="shared" si="10"/>
        <v>11.119999999999997</v>
      </c>
      <c r="B156" s="49" t="s">
        <v>120</v>
      </c>
      <c r="C156" s="13" t="s">
        <v>22</v>
      </c>
      <c r="D156" s="13"/>
      <c r="E156" s="59" t="s">
        <v>54</v>
      </c>
      <c r="G156" s="57" t="s">
        <v>49</v>
      </c>
    </row>
    <row r="157" spans="1:7" ht="43.5" x14ac:dyDescent="0.35">
      <c r="A157" s="18">
        <f t="shared" si="10"/>
        <v>11.129999999999997</v>
      </c>
      <c r="B157" s="49" t="s">
        <v>125</v>
      </c>
      <c r="C157" s="13" t="s">
        <v>22</v>
      </c>
      <c r="D157" s="13"/>
      <c r="E157" s="59" t="s">
        <v>54</v>
      </c>
      <c r="G157" s="57" t="s">
        <v>49</v>
      </c>
    </row>
    <row r="158" spans="1:7" x14ac:dyDescent="0.35">
      <c r="A158" s="18">
        <f t="shared" si="10"/>
        <v>11.139999999999997</v>
      </c>
      <c r="B158" s="44" t="s">
        <v>121</v>
      </c>
      <c r="C158" s="13" t="s">
        <v>22</v>
      </c>
      <c r="D158" s="13"/>
      <c r="E158" s="59" t="s">
        <v>54</v>
      </c>
      <c r="G158" s="57" t="s">
        <v>49</v>
      </c>
    </row>
    <row r="159" spans="1:7" ht="29" x14ac:dyDescent="0.35">
      <c r="A159" s="18">
        <f t="shared" si="10"/>
        <v>11.149999999999997</v>
      </c>
      <c r="B159" s="44" t="s">
        <v>122</v>
      </c>
      <c r="C159" s="13" t="s">
        <v>22</v>
      </c>
      <c r="D159" s="13"/>
      <c r="E159" s="59" t="s">
        <v>54</v>
      </c>
      <c r="G159" s="57" t="s">
        <v>49</v>
      </c>
    </row>
    <row r="160" spans="1:7" ht="33.65" customHeight="1" x14ac:dyDescent="0.35">
      <c r="A160" s="18">
        <f t="shared" si="10"/>
        <v>11.159999999999997</v>
      </c>
      <c r="B160" s="44" t="s">
        <v>123</v>
      </c>
      <c r="C160" s="13" t="s">
        <v>53</v>
      </c>
      <c r="D160" s="13"/>
      <c r="E160" s="59" t="s">
        <v>54</v>
      </c>
      <c r="G160" s="57" t="s">
        <v>49</v>
      </c>
    </row>
    <row r="161" spans="1:7" ht="145" x14ac:dyDescent="0.35">
      <c r="A161" s="18">
        <f t="shared" si="10"/>
        <v>11.169999999999996</v>
      </c>
      <c r="B161" s="46" t="s">
        <v>387</v>
      </c>
      <c r="C161" s="20" t="s">
        <v>22</v>
      </c>
      <c r="D161" s="20"/>
      <c r="E161" s="90" t="s">
        <v>54</v>
      </c>
      <c r="G161" s="57" t="s">
        <v>49</v>
      </c>
    </row>
    <row r="162" spans="1:7" ht="87" x14ac:dyDescent="0.35">
      <c r="A162" s="18">
        <f t="shared" si="10"/>
        <v>11.179999999999996</v>
      </c>
      <c r="B162" s="113" t="s">
        <v>153</v>
      </c>
      <c r="C162" s="20" t="s">
        <v>22</v>
      </c>
      <c r="D162" s="20"/>
      <c r="E162" s="90" t="s">
        <v>54</v>
      </c>
      <c r="G162" s="57" t="s">
        <v>49</v>
      </c>
    </row>
    <row r="163" spans="1:7" ht="145" x14ac:dyDescent="0.35">
      <c r="A163" s="18">
        <f t="shared" si="10"/>
        <v>11.189999999999996</v>
      </c>
      <c r="B163" s="113" t="s">
        <v>154</v>
      </c>
      <c r="C163" s="20" t="s">
        <v>22</v>
      </c>
      <c r="D163" s="20"/>
      <c r="E163" s="90" t="s">
        <v>54</v>
      </c>
      <c r="G163" s="57" t="s">
        <v>49</v>
      </c>
    </row>
    <row r="164" spans="1:7" ht="101.5" x14ac:dyDescent="0.35">
      <c r="A164" s="22">
        <f>A163+0.01</f>
        <v>11.199999999999996</v>
      </c>
      <c r="B164" s="46" t="s">
        <v>155</v>
      </c>
      <c r="C164" s="20" t="s">
        <v>22</v>
      </c>
      <c r="D164" s="20"/>
      <c r="E164" s="90" t="s">
        <v>54</v>
      </c>
      <c r="G164" s="57" t="s">
        <v>49</v>
      </c>
    </row>
    <row r="165" spans="1:7" ht="87" x14ac:dyDescent="0.35">
      <c r="A165" s="18">
        <f t="shared" si="10"/>
        <v>11.209999999999996</v>
      </c>
      <c r="B165" s="44" t="s">
        <v>142</v>
      </c>
      <c r="C165" s="13" t="s">
        <v>22</v>
      </c>
      <c r="D165" s="13"/>
      <c r="E165" s="59" t="s">
        <v>156</v>
      </c>
      <c r="G165" s="57" t="s">
        <v>49</v>
      </c>
    </row>
    <row r="166" spans="1:7" ht="87" x14ac:dyDescent="0.35">
      <c r="A166" s="18">
        <f t="shared" si="10"/>
        <v>11.219999999999995</v>
      </c>
      <c r="B166" s="44" t="s">
        <v>129</v>
      </c>
      <c r="C166" s="13" t="s">
        <v>53</v>
      </c>
      <c r="D166" s="13"/>
      <c r="E166" s="59" t="s">
        <v>54</v>
      </c>
      <c r="G166" s="57" t="s">
        <v>49</v>
      </c>
    </row>
    <row r="167" spans="1:7" ht="45" customHeight="1" x14ac:dyDescent="0.35">
      <c r="A167" s="35">
        <v>12</v>
      </c>
      <c r="B167" s="35" t="s">
        <v>157</v>
      </c>
      <c r="C167" s="29"/>
      <c r="D167" s="29"/>
      <c r="E167" s="30"/>
      <c r="G167" s="57" t="s">
        <v>49</v>
      </c>
    </row>
    <row r="168" spans="1:7" x14ac:dyDescent="0.35">
      <c r="A168" s="18">
        <v>12.01</v>
      </c>
      <c r="B168" s="43" t="s">
        <v>114</v>
      </c>
      <c r="C168" s="18" t="s">
        <v>22</v>
      </c>
      <c r="D168" s="13"/>
      <c r="E168" s="35" t="s">
        <v>58</v>
      </c>
      <c r="G168" s="57" t="s">
        <v>49</v>
      </c>
    </row>
    <row r="169" spans="1:7" ht="29" x14ac:dyDescent="0.35">
      <c r="A169" s="18">
        <v>12.02</v>
      </c>
      <c r="B169" s="44" t="s">
        <v>158</v>
      </c>
      <c r="C169" s="13" t="s">
        <v>22</v>
      </c>
      <c r="D169" s="13"/>
      <c r="E169" s="59" t="s">
        <v>54</v>
      </c>
      <c r="G169" s="57" t="s">
        <v>49</v>
      </c>
    </row>
    <row r="170" spans="1:7" ht="29" x14ac:dyDescent="0.35">
      <c r="A170" s="18">
        <v>12.03</v>
      </c>
      <c r="B170" s="44" t="s">
        <v>159</v>
      </c>
      <c r="C170" s="13" t="s">
        <v>22</v>
      </c>
      <c r="D170" s="13"/>
      <c r="E170" s="59" t="s">
        <v>54</v>
      </c>
      <c r="G170" s="57" t="s">
        <v>49</v>
      </c>
    </row>
    <row r="171" spans="1:7" x14ac:dyDescent="0.35">
      <c r="A171" s="18">
        <v>12.04</v>
      </c>
      <c r="B171" s="44" t="s">
        <v>160</v>
      </c>
      <c r="C171" s="13" t="s">
        <v>22</v>
      </c>
      <c r="D171" s="13"/>
      <c r="E171" s="59" t="s">
        <v>54</v>
      </c>
      <c r="G171" s="57" t="s">
        <v>49</v>
      </c>
    </row>
    <row r="172" spans="1:7" ht="43.5" x14ac:dyDescent="0.35">
      <c r="A172" s="18">
        <v>12.05</v>
      </c>
      <c r="B172" s="44" t="s">
        <v>161</v>
      </c>
      <c r="C172" s="13" t="s">
        <v>22</v>
      </c>
      <c r="D172" s="13"/>
      <c r="E172" s="59" t="s">
        <v>54</v>
      </c>
      <c r="G172" s="57" t="s">
        <v>49</v>
      </c>
    </row>
    <row r="173" spans="1:7" ht="45" customHeight="1" x14ac:dyDescent="0.35">
      <c r="A173" s="35">
        <v>13</v>
      </c>
      <c r="B173" s="35" t="s">
        <v>162</v>
      </c>
      <c r="C173" s="29"/>
      <c r="D173" s="29"/>
      <c r="E173" s="30"/>
      <c r="G173" s="57" t="s">
        <v>49</v>
      </c>
    </row>
    <row r="174" spans="1:7" x14ac:dyDescent="0.35">
      <c r="A174" s="18">
        <f t="shared" ref="A174:A178" si="11">A173+0.01</f>
        <v>13.01</v>
      </c>
      <c r="B174" s="43" t="s">
        <v>114</v>
      </c>
      <c r="C174" s="18" t="s">
        <v>22</v>
      </c>
      <c r="D174" s="13"/>
      <c r="E174" s="35" t="s">
        <v>58</v>
      </c>
      <c r="G174" s="57" t="s">
        <v>49</v>
      </c>
    </row>
    <row r="175" spans="1:7" ht="145" x14ac:dyDescent="0.35">
      <c r="A175" s="18">
        <f t="shared" si="11"/>
        <v>13.02</v>
      </c>
      <c r="B175" s="44" t="s">
        <v>163</v>
      </c>
      <c r="C175" s="18" t="s">
        <v>22</v>
      </c>
      <c r="D175" s="13"/>
      <c r="E175" s="59" t="s">
        <v>54</v>
      </c>
      <c r="G175" s="57" t="s">
        <v>49</v>
      </c>
    </row>
    <row r="176" spans="1:7" ht="29" x14ac:dyDescent="0.35">
      <c r="A176" s="18">
        <f t="shared" si="11"/>
        <v>13.03</v>
      </c>
      <c r="B176" s="44" t="s">
        <v>164</v>
      </c>
      <c r="C176" s="18" t="s">
        <v>53</v>
      </c>
      <c r="D176" s="13"/>
      <c r="E176" s="59" t="s">
        <v>54</v>
      </c>
      <c r="G176" s="57" t="s">
        <v>49</v>
      </c>
    </row>
    <row r="177" spans="1:7" x14ac:dyDescent="0.35">
      <c r="A177" s="18">
        <f t="shared" si="11"/>
        <v>13.04</v>
      </c>
      <c r="B177" s="44" t="s">
        <v>165</v>
      </c>
      <c r="C177" s="18" t="s">
        <v>53</v>
      </c>
      <c r="D177" s="13"/>
      <c r="E177" s="59" t="s">
        <v>54</v>
      </c>
      <c r="G177" s="57" t="s">
        <v>49</v>
      </c>
    </row>
    <row r="178" spans="1:7" x14ac:dyDescent="0.35">
      <c r="A178" s="18">
        <f t="shared" si="11"/>
        <v>13.049999999999999</v>
      </c>
      <c r="B178" s="44" t="s">
        <v>166</v>
      </c>
      <c r="C178" s="18" t="s">
        <v>53</v>
      </c>
      <c r="D178" s="13"/>
      <c r="E178" s="59" t="s">
        <v>54</v>
      </c>
      <c r="G178" s="57" t="s">
        <v>49</v>
      </c>
    </row>
    <row r="179" spans="1:7" ht="60" customHeight="1" x14ac:dyDescent="0.35">
      <c r="A179" s="35">
        <v>14</v>
      </c>
      <c r="B179" s="35" t="s">
        <v>167</v>
      </c>
      <c r="C179" s="29"/>
      <c r="D179" s="29"/>
      <c r="E179" s="30"/>
      <c r="G179" s="57" t="s">
        <v>49</v>
      </c>
    </row>
    <row r="180" spans="1:7" ht="130.5" x14ac:dyDescent="0.35">
      <c r="A180" s="18">
        <f>A179+0.01</f>
        <v>14.01</v>
      </c>
      <c r="B180" s="20" t="s">
        <v>392</v>
      </c>
      <c r="C180" s="13" t="s">
        <v>22</v>
      </c>
      <c r="D180" s="13"/>
      <c r="E180" s="35" t="s">
        <v>58</v>
      </c>
      <c r="G180" s="57" t="s">
        <v>49</v>
      </c>
    </row>
    <row r="181" spans="1:7" ht="362.5" x14ac:dyDescent="0.35">
      <c r="A181" s="18">
        <f t="shared" ref="A181:A188" si="12">A180+0.01</f>
        <v>14.02</v>
      </c>
      <c r="B181" s="13" t="s">
        <v>389</v>
      </c>
      <c r="C181" s="13" t="s">
        <v>22</v>
      </c>
      <c r="D181" s="13"/>
      <c r="E181" s="35" t="s">
        <v>58</v>
      </c>
      <c r="G181" s="57" t="s">
        <v>49</v>
      </c>
    </row>
    <row r="182" spans="1:7" ht="409.5" x14ac:dyDescent="0.35">
      <c r="A182" s="18">
        <f t="shared" si="12"/>
        <v>14.03</v>
      </c>
      <c r="B182" s="18" t="s">
        <v>396</v>
      </c>
      <c r="C182" s="13" t="s">
        <v>22</v>
      </c>
      <c r="D182" s="13"/>
      <c r="E182" s="35" t="s">
        <v>58</v>
      </c>
      <c r="G182" s="57" t="s">
        <v>49</v>
      </c>
    </row>
    <row r="183" spans="1:7" ht="409.5" x14ac:dyDescent="0.35">
      <c r="A183" s="18">
        <f t="shared" si="12"/>
        <v>14.04</v>
      </c>
      <c r="B183" s="13" t="s">
        <v>397</v>
      </c>
      <c r="C183" s="13" t="s">
        <v>22</v>
      </c>
      <c r="D183" s="13"/>
      <c r="E183" s="35" t="s">
        <v>58</v>
      </c>
      <c r="G183" s="57" t="s">
        <v>49</v>
      </c>
    </row>
    <row r="184" spans="1:7" ht="246.5" x14ac:dyDescent="0.35">
      <c r="A184" s="18">
        <f t="shared" si="12"/>
        <v>14.049999999999999</v>
      </c>
      <c r="B184" s="13" t="s">
        <v>395</v>
      </c>
      <c r="C184" s="13" t="s">
        <v>22</v>
      </c>
      <c r="D184" s="13"/>
      <c r="E184" s="35" t="s">
        <v>58</v>
      </c>
      <c r="G184" s="57" t="s">
        <v>49</v>
      </c>
    </row>
    <row r="185" spans="1:7" ht="103.25" customHeight="1" x14ac:dyDescent="0.35">
      <c r="A185" s="18">
        <f t="shared" si="12"/>
        <v>14.059999999999999</v>
      </c>
      <c r="B185" s="21" t="s">
        <v>390</v>
      </c>
      <c r="C185" s="13" t="s">
        <v>22</v>
      </c>
      <c r="D185" s="13"/>
      <c r="E185" s="35" t="s">
        <v>58</v>
      </c>
      <c r="G185" s="57" t="s">
        <v>49</v>
      </c>
    </row>
    <row r="186" spans="1:7" ht="203" x14ac:dyDescent="0.35">
      <c r="A186" s="18">
        <f t="shared" si="12"/>
        <v>14.069999999999999</v>
      </c>
      <c r="B186" s="13" t="s">
        <v>393</v>
      </c>
      <c r="C186" s="13" t="s">
        <v>53</v>
      </c>
      <c r="D186" s="13"/>
      <c r="E186" s="35" t="s">
        <v>58</v>
      </c>
      <c r="G186" s="57" t="s">
        <v>49</v>
      </c>
    </row>
    <row r="187" spans="1:7" ht="174" x14ac:dyDescent="0.35">
      <c r="A187" s="18">
        <f t="shared" si="12"/>
        <v>14.079999999999998</v>
      </c>
      <c r="B187" s="13" t="s">
        <v>394</v>
      </c>
      <c r="C187" s="13" t="s">
        <v>53</v>
      </c>
      <c r="D187" s="13"/>
      <c r="E187" s="35" t="s">
        <v>58</v>
      </c>
      <c r="G187" s="57" t="s">
        <v>49</v>
      </c>
    </row>
    <row r="188" spans="1:7" ht="87" x14ac:dyDescent="0.35">
      <c r="A188" s="18">
        <f t="shared" si="12"/>
        <v>14.089999999999998</v>
      </c>
      <c r="B188" s="13" t="s">
        <v>391</v>
      </c>
      <c r="C188" s="13" t="s">
        <v>15</v>
      </c>
      <c r="D188" s="13"/>
      <c r="E188" s="35" t="s">
        <v>58</v>
      </c>
      <c r="G188" s="57" t="s">
        <v>49</v>
      </c>
    </row>
    <row r="189" spans="1:7" ht="45" customHeight="1" x14ac:dyDescent="0.35">
      <c r="A189" s="35">
        <v>15</v>
      </c>
      <c r="B189" s="35" t="s">
        <v>168</v>
      </c>
      <c r="C189" s="29"/>
      <c r="D189" s="29"/>
      <c r="E189" s="30"/>
      <c r="G189" s="57" t="s">
        <v>49</v>
      </c>
    </row>
    <row r="190" spans="1:7" ht="200.5" customHeight="1" x14ac:dyDescent="0.35">
      <c r="A190" s="18">
        <f t="shared" ref="A190:A195" si="13">A189+0.01</f>
        <v>15.01</v>
      </c>
      <c r="B190" s="43" t="s">
        <v>169</v>
      </c>
      <c r="C190" s="18" t="s">
        <v>22</v>
      </c>
      <c r="D190" s="13"/>
      <c r="E190" s="35" t="s">
        <v>58</v>
      </c>
      <c r="G190" s="57" t="s">
        <v>49</v>
      </c>
    </row>
    <row r="191" spans="1:7" ht="209.5" customHeight="1" x14ac:dyDescent="0.35">
      <c r="A191" s="18">
        <f t="shared" si="13"/>
        <v>15.02</v>
      </c>
      <c r="B191" s="43" t="s">
        <v>170</v>
      </c>
      <c r="C191" s="13" t="s">
        <v>22</v>
      </c>
      <c r="D191" s="13"/>
      <c r="E191" s="59" t="s">
        <v>54</v>
      </c>
      <c r="G191" s="57" t="s">
        <v>49</v>
      </c>
    </row>
    <row r="192" spans="1:7" ht="62.5" customHeight="1" x14ac:dyDescent="0.35">
      <c r="A192" s="18">
        <f t="shared" si="13"/>
        <v>15.03</v>
      </c>
      <c r="B192" s="44" t="s">
        <v>171</v>
      </c>
      <c r="C192" s="13" t="s">
        <v>22</v>
      </c>
      <c r="D192" s="13"/>
      <c r="E192" s="59" t="s">
        <v>54</v>
      </c>
      <c r="G192" s="57" t="s">
        <v>49</v>
      </c>
    </row>
    <row r="193" spans="1:7" ht="60" customHeight="1" x14ac:dyDescent="0.35">
      <c r="A193" s="18">
        <f t="shared" si="13"/>
        <v>15.04</v>
      </c>
      <c r="B193" s="44" t="s">
        <v>172</v>
      </c>
      <c r="C193" s="13" t="s">
        <v>53</v>
      </c>
      <c r="D193" s="13"/>
      <c r="E193" s="59" t="s">
        <v>54</v>
      </c>
      <c r="G193" s="57" t="s">
        <v>49</v>
      </c>
    </row>
    <row r="194" spans="1:7" ht="48.65" customHeight="1" x14ac:dyDescent="0.35">
      <c r="A194" s="18">
        <f t="shared" si="13"/>
        <v>15.049999999999999</v>
      </c>
      <c r="B194" s="44" t="s">
        <v>173</v>
      </c>
      <c r="C194" s="13" t="s">
        <v>53</v>
      </c>
      <c r="D194" s="13"/>
      <c r="E194" s="59" t="s">
        <v>54</v>
      </c>
      <c r="G194" s="57" t="s">
        <v>49</v>
      </c>
    </row>
    <row r="195" spans="1:7" ht="209.5" customHeight="1" x14ac:dyDescent="0.35">
      <c r="A195" s="18">
        <f t="shared" si="13"/>
        <v>15.059999999999999</v>
      </c>
      <c r="B195" s="43" t="s">
        <v>61</v>
      </c>
      <c r="C195" s="13" t="s">
        <v>22</v>
      </c>
      <c r="D195" s="13"/>
      <c r="E195" s="59" t="s">
        <v>62</v>
      </c>
      <c r="G195" s="57" t="s">
        <v>49</v>
      </c>
    </row>
    <row r="196" spans="1:7" ht="135" customHeight="1" x14ac:dyDescent="0.35">
      <c r="A196" s="35">
        <v>16</v>
      </c>
      <c r="B196" s="35" t="s">
        <v>174</v>
      </c>
      <c r="C196" s="29"/>
      <c r="D196" s="29"/>
      <c r="E196" s="30"/>
      <c r="G196" s="57" t="s">
        <v>49</v>
      </c>
    </row>
    <row r="197" spans="1:7" ht="29" x14ac:dyDescent="0.35">
      <c r="A197" s="18">
        <f>A196+0.01</f>
        <v>16.010000000000002</v>
      </c>
      <c r="B197" s="42" t="s">
        <v>175</v>
      </c>
      <c r="C197" s="42" t="s">
        <v>22</v>
      </c>
      <c r="D197" s="13"/>
      <c r="E197" s="35" t="s">
        <v>58</v>
      </c>
      <c r="G197" s="57" t="s">
        <v>49</v>
      </c>
    </row>
    <row r="198" spans="1:7" ht="87" x14ac:dyDescent="0.35">
      <c r="A198" s="18">
        <f>A197+0.01</f>
        <v>16.020000000000003</v>
      </c>
      <c r="B198" s="42" t="s">
        <v>176</v>
      </c>
      <c r="C198" s="42" t="s">
        <v>22</v>
      </c>
      <c r="D198" s="13"/>
      <c r="E198" s="59" t="s">
        <v>54</v>
      </c>
      <c r="G198" s="57" t="s">
        <v>49</v>
      </c>
    </row>
    <row r="199" spans="1:7" ht="43.5" x14ac:dyDescent="0.35">
      <c r="A199" s="18">
        <f t="shared" ref="A199:A209" si="14">A198+0.01</f>
        <v>16.030000000000005</v>
      </c>
      <c r="B199" s="42" t="s">
        <v>177</v>
      </c>
      <c r="C199" s="42" t="s">
        <v>22</v>
      </c>
      <c r="D199" s="13"/>
      <c r="E199" s="59" t="s">
        <v>54</v>
      </c>
      <c r="G199" s="57" t="s">
        <v>49</v>
      </c>
    </row>
    <row r="200" spans="1:7" ht="58" x14ac:dyDescent="0.35">
      <c r="A200" s="18">
        <f t="shared" si="14"/>
        <v>16.040000000000006</v>
      </c>
      <c r="B200" s="42" t="s">
        <v>178</v>
      </c>
      <c r="C200" s="42" t="s">
        <v>22</v>
      </c>
      <c r="D200" s="13"/>
      <c r="E200" s="59" t="s">
        <v>54</v>
      </c>
      <c r="G200" s="57" t="s">
        <v>49</v>
      </c>
    </row>
    <row r="201" spans="1:7" ht="43.5" x14ac:dyDescent="0.35">
      <c r="A201" s="18">
        <f t="shared" si="14"/>
        <v>16.050000000000008</v>
      </c>
      <c r="B201" s="42" t="s">
        <v>179</v>
      </c>
      <c r="C201" s="42" t="s">
        <v>22</v>
      </c>
      <c r="D201" s="13"/>
      <c r="E201" s="59" t="s">
        <v>54</v>
      </c>
      <c r="G201" s="57" t="s">
        <v>49</v>
      </c>
    </row>
    <row r="202" spans="1:7" ht="43.5" x14ac:dyDescent="0.35">
      <c r="A202" s="18">
        <f t="shared" si="14"/>
        <v>16.060000000000009</v>
      </c>
      <c r="B202" s="42" t="s">
        <v>180</v>
      </c>
      <c r="C202" s="42" t="s">
        <v>22</v>
      </c>
      <c r="D202" s="13"/>
      <c r="E202" s="59" t="s">
        <v>54</v>
      </c>
      <c r="G202" s="57" t="s">
        <v>49</v>
      </c>
    </row>
    <row r="203" spans="1:7" ht="44" customHeight="1" x14ac:dyDescent="0.35">
      <c r="A203" s="18">
        <f t="shared" si="14"/>
        <v>16.070000000000011</v>
      </c>
      <c r="B203" s="42" t="s">
        <v>181</v>
      </c>
      <c r="C203" s="42" t="s">
        <v>22</v>
      </c>
      <c r="D203" s="13"/>
      <c r="E203" s="59" t="s">
        <v>54</v>
      </c>
      <c r="G203" s="57" t="s">
        <v>49</v>
      </c>
    </row>
    <row r="204" spans="1:7" ht="60" customHeight="1" x14ac:dyDescent="0.35">
      <c r="A204" s="18">
        <f t="shared" si="14"/>
        <v>16.080000000000013</v>
      </c>
      <c r="B204" s="42" t="s">
        <v>182</v>
      </c>
      <c r="C204" s="42" t="s">
        <v>53</v>
      </c>
      <c r="D204" s="13"/>
      <c r="E204" s="59" t="s">
        <v>54</v>
      </c>
      <c r="G204" s="57" t="s">
        <v>49</v>
      </c>
    </row>
    <row r="205" spans="1:7" ht="43.5" x14ac:dyDescent="0.35">
      <c r="A205" s="18">
        <f t="shared" si="14"/>
        <v>16.090000000000014</v>
      </c>
      <c r="B205" s="42" t="s">
        <v>183</v>
      </c>
      <c r="C205" s="42" t="s">
        <v>53</v>
      </c>
      <c r="D205" s="13"/>
      <c r="E205" s="59" t="s">
        <v>54</v>
      </c>
      <c r="G205" s="57" t="s">
        <v>49</v>
      </c>
    </row>
    <row r="206" spans="1:7" ht="43.5" x14ac:dyDescent="0.35">
      <c r="A206" s="22">
        <f t="shared" si="14"/>
        <v>16.100000000000016</v>
      </c>
      <c r="B206" s="42" t="s">
        <v>184</v>
      </c>
      <c r="C206" s="42" t="s">
        <v>53</v>
      </c>
      <c r="D206" s="13"/>
      <c r="E206" s="59" t="s">
        <v>54</v>
      </c>
      <c r="G206" s="57" t="s">
        <v>49</v>
      </c>
    </row>
    <row r="207" spans="1:7" ht="29" x14ac:dyDescent="0.35">
      <c r="A207" s="18">
        <f t="shared" si="14"/>
        <v>16.110000000000017</v>
      </c>
      <c r="B207" s="42" t="s">
        <v>185</v>
      </c>
      <c r="C207" s="42" t="s">
        <v>53</v>
      </c>
      <c r="D207" s="13"/>
      <c r="E207" s="59" t="s">
        <v>54</v>
      </c>
      <c r="G207" s="57" t="s">
        <v>49</v>
      </c>
    </row>
    <row r="208" spans="1:7" ht="45" customHeight="1" x14ac:dyDescent="0.35">
      <c r="A208" s="18">
        <f t="shared" si="14"/>
        <v>16.120000000000019</v>
      </c>
      <c r="B208" s="42" t="s">
        <v>186</v>
      </c>
      <c r="C208" s="42" t="s">
        <v>53</v>
      </c>
      <c r="D208" s="13"/>
      <c r="E208" s="59" t="s">
        <v>54</v>
      </c>
      <c r="G208" s="57" t="s">
        <v>49</v>
      </c>
    </row>
    <row r="209" spans="1:7" ht="225.65" customHeight="1" x14ac:dyDescent="0.35">
      <c r="A209" s="18">
        <f t="shared" si="14"/>
        <v>16.13000000000002</v>
      </c>
      <c r="B209" s="42" t="s">
        <v>187</v>
      </c>
      <c r="C209" s="42" t="s">
        <v>22</v>
      </c>
      <c r="D209" s="13"/>
      <c r="E209" s="59" t="s">
        <v>62</v>
      </c>
      <c r="G209" s="57" t="s">
        <v>49</v>
      </c>
    </row>
    <row r="210" spans="1:7" ht="89" customHeight="1" x14ac:dyDescent="0.35">
      <c r="A210" s="35">
        <v>17</v>
      </c>
      <c r="B210" s="137" t="s">
        <v>399</v>
      </c>
      <c r="C210" s="29"/>
      <c r="D210" s="29"/>
      <c r="E210" s="30"/>
      <c r="G210" s="57" t="s">
        <v>49</v>
      </c>
    </row>
    <row r="211" spans="1:7" ht="116" x14ac:dyDescent="0.35">
      <c r="A211" s="18">
        <f>A210+0.01</f>
        <v>17.010000000000002</v>
      </c>
      <c r="B211" s="18" t="s">
        <v>369</v>
      </c>
      <c r="C211" s="18" t="s">
        <v>22</v>
      </c>
      <c r="D211" s="13"/>
      <c r="E211" s="89" t="s">
        <v>54</v>
      </c>
      <c r="G211" s="57" t="s">
        <v>49</v>
      </c>
    </row>
    <row r="212" spans="1:7" ht="240.65" customHeight="1" x14ac:dyDescent="0.35">
      <c r="A212" s="18">
        <f t="shared" ref="A212:A225" si="15">A211+0.01</f>
        <v>17.020000000000003</v>
      </c>
      <c r="B212" s="19" t="s">
        <v>370</v>
      </c>
      <c r="C212" s="18" t="s">
        <v>22</v>
      </c>
      <c r="D212" s="13"/>
      <c r="E212" s="89" t="s">
        <v>54</v>
      </c>
      <c r="G212" s="57" t="s">
        <v>49</v>
      </c>
    </row>
    <row r="213" spans="1:7" ht="116" x14ac:dyDescent="0.35">
      <c r="A213" s="18">
        <f t="shared" si="15"/>
        <v>17.030000000000005</v>
      </c>
      <c r="B213" s="13" t="s">
        <v>398</v>
      </c>
      <c r="C213" s="91" t="s">
        <v>22</v>
      </c>
      <c r="D213" s="13"/>
      <c r="E213" s="89" t="s">
        <v>54</v>
      </c>
      <c r="G213" s="57" t="s">
        <v>49</v>
      </c>
    </row>
    <row r="214" spans="1:7" ht="159.5" x14ac:dyDescent="0.35">
      <c r="A214" s="18">
        <f>A213+0.01</f>
        <v>17.040000000000006</v>
      </c>
      <c r="B214" s="13" t="s">
        <v>382</v>
      </c>
      <c r="C214" s="91" t="s">
        <v>22</v>
      </c>
      <c r="D214" s="13"/>
      <c r="E214" s="89" t="s">
        <v>54</v>
      </c>
      <c r="G214" s="57" t="s">
        <v>49</v>
      </c>
    </row>
    <row r="215" spans="1:7" ht="177.5" customHeight="1" x14ac:dyDescent="0.35">
      <c r="A215" s="18">
        <f>A214+0.01</f>
        <v>17.050000000000008</v>
      </c>
      <c r="B215" s="13" t="s">
        <v>371</v>
      </c>
      <c r="C215" s="91" t="s">
        <v>22</v>
      </c>
      <c r="D215" s="13"/>
      <c r="E215" s="89" t="s">
        <v>54</v>
      </c>
      <c r="G215" s="57" t="s">
        <v>49</v>
      </c>
    </row>
    <row r="216" spans="1:7" ht="71.5" customHeight="1" x14ac:dyDescent="0.35">
      <c r="A216" s="18">
        <f>A215+0.01</f>
        <v>17.060000000000009</v>
      </c>
      <c r="B216" s="12" t="s">
        <v>383</v>
      </c>
      <c r="C216" s="13" t="s">
        <v>22</v>
      </c>
      <c r="D216" s="13"/>
      <c r="E216" s="35" t="s">
        <v>58</v>
      </c>
      <c r="G216" s="57" t="s">
        <v>49</v>
      </c>
    </row>
    <row r="217" spans="1:7" ht="239.5" customHeight="1" x14ac:dyDescent="0.35">
      <c r="A217" s="18" t="s">
        <v>384</v>
      </c>
      <c r="B217" s="42" t="s">
        <v>372</v>
      </c>
      <c r="C217" s="91" t="s">
        <v>53</v>
      </c>
      <c r="D217" s="13"/>
      <c r="E217" s="89" t="s">
        <v>54</v>
      </c>
      <c r="G217" s="57" t="s">
        <v>49</v>
      </c>
    </row>
    <row r="218" spans="1:7" ht="231" customHeight="1" x14ac:dyDescent="0.35">
      <c r="A218" s="18" t="s">
        <v>385</v>
      </c>
      <c r="B218" s="42" t="s">
        <v>373</v>
      </c>
      <c r="C218" s="91" t="s">
        <v>53</v>
      </c>
      <c r="D218" s="13"/>
      <c r="E218" s="89" t="s">
        <v>54</v>
      </c>
      <c r="G218" s="57" t="s">
        <v>49</v>
      </c>
    </row>
    <row r="219" spans="1:7" ht="121.25" customHeight="1" x14ac:dyDescent="0.35">
      <c r="A219" s="18">
        <v>17.07</v>
      </c>
      <c r="B219" s="13" t="s">
        <v>376</v>
      </c>
      <c r="C219" s="92" t="s">
        <v>53</v>
      </c>
      <c r="D219" s="13"/>
      <c r="E219" s="89" t="s">
        <v>54</v>
      </c>
      <c r="G219" s="57" t="s">
        <v>49</v>
      </c>
    </row>
    <row r="220" spans="1:7" ht="58" x14ac:dyDescent="0.35">
      <c r="A220" s="18">
        <f>A219+0.01</f>
        <v>17.080000000000002</v>
      </c>
      <c r="B220" s="12" t="s">
        <v>374</v>
      </c>
      <c r="C220" s="91" t="s">
        <v>53</v>
      </c>
      <c r="D220" s="13"/>
      <c r="E220" s="89" t="s">
        <v>54</v>
      </c>
      <c r="G220" s="57" t="s">
        <v>49</v>
      </c>
    </row>
    <row r="221" spans="1:7" ht="63.65" customHeight="1" x14ac:dyDescent="0.35">
      <c r="A221" s="22">
        <f t="shared" si="15"/>
        <v>17.090000000000003</v>
      </c>
      <c r="B221" s="20" t="s">
        <v>375</v>
      </c>
      <c r="C221" s="91" t="s">
        <v>53</v>
      </c>
      <c r="D221" s="13"/>
      <c r="E221" s="89" t="s">
        <v>54</v>
      </c>
      <c r="G221" s="57" t="s">
        <v>49</v>
      </c>
    </row>
    <row r="222" spans="1:7" ht="43.5" x14ac:dyDescent="0.35">
      <c r="A222" s="22">
        <f t="shared" si="15"/>
        <v>17.100000000000005</v>
      </c>
      <c r="B222" s="13" t="s">
        <v>377</v>
      </c>
      <c r="C222" s="91" t="s">
        <v>53</v>
      </c>
      <c r="D222" s="13"/>
      <c r="E222" s="89" t="s">
        <v>54</v>
      </c>
      <c r="G222" s="57" t="s">
        <v>49</v>
      </c>
    </row>
    <row r="223" spans="1:7" ht="108" customHeight="1" x14ac:dyDescent="0.35">
      <c r="A223" s="18">
        <f t="shared" si="15"/>
        <v>17.110000000000007</v>
      </c>
      <c r="B223" s="135" t="s">
        <v>378</v>
      </c>
      <c r="C223" s="94" t="s">
        <v>15</v>
      </c>
      <c r="D223" s="13"/>
      <c r="E223" s="35" t="s">
        <v>58</v>
      </c>
      <c r="G223" s="57" t="s">
        <v>49</v>
      </c>
    </row>
    <row r="224" spans="1:7" ht="312.5" customHeight="1" x14ac:dyDescent="0.35">
      <c r="A224" s="18">
        <f t="shared" si="15"/>
        <v>17.120000000000008</v>
      </c>
      <c r="B224" s="95" t="s">
        <v>379</v>
      </c>
      <c r="C224" s="42" t="str">
        <f>IF(D223="Yes","Mandatory","Preferred")</f>
        <v>Preferred</v>
      </c>
      <c r="D224" s="13"/>
      <c r="E224" s="35" t="s">
        <v>58</v>
      </c>
      <c r="G224" s="57" t="s">
        <v>49</v>
      </c>
    </row>
    <row r="225" spans="1:7" ht="217.5" customHeight="1" x14ac:dyDescent="0.35">
      <c r="A225" s="18">
        <f t="shared" si="15"/>
        <v>17.13000000000001</v>
      </c>
      <c r="B225" s="95" t="s">
        <v>386</v>
      </c>
      <c r="C225" s="91" t="s">
        <v>53</v>
      </c>
      <c r="D225" s="13"/>
      <c r="E225" s="35" t="s">
        <v>58</v>
      </c>
      <c r="G225" s="57" t="s">
        <v>49</v>
      </c>
    </row>
    <row r="226" spans="1:7" ht="84" customHeight="1" x14ac:dyDescent="0.35">
      <c r="A226" s="35">
        <v>18</v>
      </c>
      <c r="B226" s="99" t="s">
        <v>332</v>
      </c>
      <c r="C226" s="29"/>
      <c r="D226" s="29"/>
      <c r="E226" s="30"/>
      <c r="G226" s="57" t="s">
        <v>49</v>
      </c>
    </row>
    <row r="227" spans="1:7" ht="101.5" x14ac:dyDescent="0.35">
      <c r="A227" s="22">
        <f t="shared" ref="A227:A264" si="16">A226+0.01</f>
        <v>18.010000000000002</v>
      </c>
      <c r="B227" s="97" t="s">
        <v>193</v>
      </c>
      <c r="C227" s="91" t="s">
        <v>22</v>
      </c>
      <c r="D227" s="13"/>
      <c r="E227" s="89" t="s">
        <v>54</v>
      </c>
      <c r="G227" s="57" t="s">
        <v>49</v>
      </c>
    </row>
    <row r="228" spans="1:7" ht="236.5" customHeight="1" x14ac:dyDescent="0.35">
      <c r="A228" s="22">
        <f t="shared" si="16"/>
        <v>18.020000000000003</v>
      </c>
      <c r="B228" s="96" t="s">
        <v>194</v>
      </c>
      <c r="C228" s="91" t="s">
        <v>22</v>
      </c>
      <c r="D228" s="13"/>
      <c r="E228" s="89" t="s">
        <v>54</v>
      </c>
      <c r="G228" s="57" t="s">
        <v>49</v>
      </c>
    </row>
    <row r="229" spans="1:7" ht="87" x14ac:dyDescent="0.35">
      <c r="A229" s="22">
        <f t="shared" si="16"/>
        <v>18.030000000000005</v>
      </c>
      <c r="B229" s="13" t="s">
        <v>195</v>
      </c>
      <c r="C229" s="91" t="s">
        <v>22</v>
      </c>
      <c r="D229" s="13"/>
      <c r="E229" s="89" t="s">
        <v>54</v>
      </c>
      <c r="G229" s="57" t="s">
        <v>49</v>
      </c>
    </row>
    <row r="230" spans="1:7" ht="111.65" customHeight="1" x14ac:dyDescent="0.35">
      <c r="A230" s="22">
        <f t="shared" si="16"/>
        <v>18.040000000000006</v>
      </c>
      <c r="B230" s="20" t="s">
        <v>196</v>
      </c>
      <c r="C230" s="91" t="s">
        <v>22</v>
      </c>
      <c r="D230" s="13"/>
      <c r="E230" s="89" t="s">
        <v>54</v>
      </c>
      <c r="G230" s="57" t="s">
        <v>49</v>
      </c>
    </row>
    <row r="231" spans="1:7" ht="188.5" x14ac:dyDescent="0.35">
      <c r="A231" s="22">
        <f t="shared" si="16"/>
        <v>18.050000000000008</v>
      </c>
      <c r="B231" s="13" t="s">
        <v>197</v>
      </c>
      <c r="C231" s="91" t="s">
        <v>22</v>
      </c>
      <c r="D231" s="13"/>
      <c r="E231" s="89" t="s">
        <v>54</v>
      </c>
      <c r="G231" s="57" t="s">
        <v>49</v>
      </c>
    </row>
    <row r="232" spans="1:7" ht="232" x14ac:dyDescent="0.35">
      <c r="A232" s="22">
        <f t="shared" si="16"/>
        <v>18.060000000000009</v>
      </c>
      <c r="B232" s="94" t="s">
        <v>198</v>
      </c>
      <c r="C232" s="91" t="s">
        <v>22</v>
      </c>
      <c r="D232" s="13"/>
      <c r="E232" s="89" t="s">
        <v>54</v>
      </c>
      <c r="G232" s="57" t="s">
        <v>49</v>
      </c>
    </row>
    <row r="233" spans="1:7" ht="124.5" customHeight="1" x14ac:dyDescent="0.35">
      <c r="A233" s="22">
        <f t="shared" si="16"/>
        <v>18.070000000000011</v>
      </c>
      <c r="B233" s="98" t="s">
        <v>199</v>
      </c>
      <c r="C233" s="91" t="s">
        <v>53</v>
      </c>
      <c r="D233" s="13"/>
      <c r="E233" s="89" t="s">
        <v>54</v>
      </c>
      <c r="G233" s="57" t="s">
        <v>49</v>
      </c>
    </row>
    <row r="234" spans="1:7" ht="87" x14ac:dyDescent="0.35">
      <c r="A234" s="22">
        <f t="shared" si="16"/>
        <v>18.080000000000013</v>
      </c>
      <c r="B234" s="94" t="s">
        <v>200</v>
      </c>
      <c r="C234" s="91" t="s">
        <v>53</v>
      </c>
      <c r="D234" s="13"/>
      <c r="E234" s="89" t="s">
        <v>54</v>
      </c>
      <c r="G234" s="57" t="s">
        <v>49</v>
      </c>
    </row>
    <row r="235" spans="1:7" ht="72.5" x14ac:dyDescent="0.35">
      <c r="A235" s="22">
        <f t="shared" si="16"/>
        <v>18.090000000000014</v>
      </c>
      <c r="B235" s="13" t="s">
        <v>201</v>
      </c>
      <c r="C235" s="91" t="s">
        <v>53</v>
      </c>
      <c r="D235" s="13"/>
      <c r="E235" s="89" t="s">
        <v>54</v>
      </c>
      <c r="G235" s="57" t="s">
        <v>49</v>
      </c>
    </row>
    <row r="236" spans="1:7" ht="58" x14ac:dyDescent="0.35">
      <c r="A236" s="22">
        <f t="shared" si="16"/>
        <v>18.100000000000016</v>
      </c>
      <c r="B236" s="94" t="s">
        <v>202</v>
      </c>
      <c r="C236" s="91" t="s">
        <v>53</v>
      </c>
      <c r="D236" s="13"/>
      <c r="E236" s="89" t="s">
        <v>54</v>
      </c>
      <c r="G236" s="57" t="s">
        <v>49</v>
      </c>
    </row>
    <row r="237" spans="1:7" ht="79.25" customHeight="1" x14ac:dyDescent="0.35">
      <c r="A237" s="22">
        <f t="shared" si="16"/>
        <v>18.110000000000017</v>
      </c>
      <c r="B237" s="93" t="s">
        <v>188</v>
      </c>
      <c r="C237" s="94" t="s">
        <v>189</v>
      </c>
      <c r="D237" s="13"/>
      <c r="E237" s="89" t="s">
        <v>54</v>
      </c>
      <c r="G237" s="57" t="s">
        <v>49</v>
      </c>
    </row>
    <row r="238" spans="1:7" ht="243" customHeight="1" x14ac:dyDescent="0.35">
      <c r="A238" s="22">
        <f t="shared" si="16"/>
        <v>18.120000000000019</v>
      </c>
      <c r="B238" s="95" t="s">
        <v>190</v>
      </c>
      <c r="C238" s="42" t="str">
        <f>IF(D237="Yes","Mandatory","Preferred")</f>
        <v>Preferred</v>
      </c>
      <c r="D238" s="13"/>
      <c r="E238" s="114" t="s">
        <v>203</v>
      </c>
      <c r="G238" s="57" t="s">
        <v>49</v>
      </c>
    </row>
    <row r="239" spans="1:7" ht="134.5" customHeight="1" x14ac:dyDescent="0.35">
      <c r="A239" s="22">
        <f t="shared" si="16"/>
        <v>18.13000000000002</v>
      </c>
      <c r="B239" s="95" t="s">
        <v>191</v>
      </c>
      <c r="C239" s="91" t="s">
        <v>53</v>
      </c>
      <c r="D239" s="13"/>
      <c r="E239" s="115" t="s">
        <v>192</v>
      </c>
      <c r="G239" s="57" t="s">
        <v>49</v>
      </c>
    </row>
    <row r="240" spans="1:7" ht="120.65" customHeight="1" x14ac:dyDescent="0.35">
      <c r="A240" s="35">
        <v>19</v>
      </c>
      <c r="B240" s="25" t="s">
        <v>313</v>
      </c>
      <c r="C240" s="29"/>
      <c r="D240" s="29"/>
      <c r="E240" s="30"/>
      <c r="G240" s="57" t="s">
        <v>49</v>
      </c>
    </row>
    <row r="241" spans="1:7" ht="101.5" x14ac:dyDescent="0.35">
      <c r="A241" s="22">
        <f t="shared" si="16"/>
        <v>19.010000000000002</v>
      </c>
      <c r="B241" s="120" t="s">
        <v>319</v>
      </c>
      <c r="C241" s="91" t="s">
        <v>22</v>
      </c>
      <c r="D241" s="13"/>
      <c r="E241" s="89" t="s">
        <v>54</v>
      </c>
      <c r="G241" s="57" t="s">
        <v>49</v>
      </c>
    </row>
    <row r="242" spans="1:7" ht="130.5" x14ac:dyDescent="0.35">
      <c r="A242" s="22">
        <f t="shared" si="16"/>
        <v>19.020000000000003</v>
      </c>
      <c r="B242" s="98" t="s">
        <v>204</v>
      </c>
      <c r="C242" s="91" t="s">
        <v>22</v>
      </c>
      <c r="D242" s="13"/>
      <c r="E242" s="89" t="s">
        <v>54</v>
      </c>
      <c r="G242" s="57" t="s">
        <v>49</v>
      </c>
    </row>
    <row r="243" spans="1:7" ht="352.5" customHeight="1" x14ac:dyDescent="0.35">
      <c r="A243" s="22">
        <f t="shared" si="16"/>
        <v>19.030000000000005</v>
      </c>
      <c r="B243" s="13" t="s">
        <v>320</v>
      </c>
      <c r="C243" s="91" t="s">
        <v>53</v>
      </c>
      <c r="D243" s="13"/>
      <c r="E243" s="89" t="s">
        <v>54</v>
      </c>
      <c r="G243" s="57" t="s">
        <v>49</v>
      </c>
    </row>
    <row r="244" spans="1:7" ht="188.5" x14ac:dyDescent="0.35">
      <c r="A244" s="22">
        <f t="shared" si="16"/>
        <v>19.040000000000006</v>
      </c>
      <c r="B244" s="20" t="s">
        <v>321</v>
      </c>
      <c r="C244" s="91" t="s">
        <v>22</v>
      </c>
      <c r="D244" s="13"/>
      <c r="E244" s="89" t="s">
        <v>54</v>
      </c>
      <c r="G244" s="57" t="s">
        <v>49</v>
      </c>
    </row>
    <row r="245" spans="1:7" ht="87" x14ac:dyDescent="0.35">
      <c r="A245" s="22">
        <f t="shared" si="16"/>
        <v>19.050000000000008</v>
      </c>
      <c r="B245" s="119" t="s">
        <v>322</v>
      </c>
      <c r="C245" s="91" t="s">
        <v>22</v>
      </c>
      <c r="D245" s="13"/>
      <c r="E245" s="89" t="s">
        <v>54</v>
      </c>
      <c r="G245" s="57" t="s">
        <v>49</v>
      </c>
    </row>
    <row r="246" spans="1:7" ht="145" x14ac:dyDescent="0.35">
      <c r="A246" s="22">
        <f t="shared" si="16"/>
        <v>19.060000000000009</v>
      </c>
      <c r="B246" s="20" t="s">
        <v>310</v>
      </c>
      <c r="C246" s="91" t="s">
        <v>53</v>
      </c>
      <c r="D246" s="13"/>
      <c r="E246" s="89" t="s">
        <v>54</v>
      </c>
      <c r="G246" s="57" t="s">
        <v>49</v>
      </c>
    </row>
    <row r="247" spans="1:7" ht="101.5" x14ac:dyDescent="0.35">
      <c r="A247" s="22">
        <f t="shared" si="16"/>
        <v>19.070000000000011</v>
      </c>
      <c r="B247" s="20" t="s">
        <v>205</v>
      </c>
      <c r="C247" s="91" t="s">
        <v>22</v>
      </c>
      <c r="D247" s="13"/>
      <c r="E247" s="89" t="s">
        <v>54</v>
      </c>
      <c r="G247" s="57" t="s">
        <v>49</v>
      </c>
    </row>
    <row r="248" spans="1:7" ht="101.5" x14ac:dyDescent="0.35">
      <c r="A248" s="22">
        <f t="shared" si="16"/>
        <v>19.080000000000013</v>
      </c>
      <c r="B248" s="20" t="s">
        <v>327</v>
      </c>
      <c r="C248" s="91" t="s">
        <v>53</v>
      </c>
      <c r="D248" s="13"/>
      <c r="E248" s="89" t="s">
        <v>54</v>
      </c>
      <c r="G248" s="57" t="s">
        <v>49</v>
      </c>
    </row>
    <row r="249" spans="1:7" ht="116" x14ac:dyDescent="0.35">
      <c r="A249" s="22">
        <f t="shared" si="16"/>
        <v>19.090000000000014</v>
      </c>
      <c r="B249" s="20" t="s">
        <v>311</v>
      </c>
      <c r="C249" s="91" t="s">
        <v>53</v>
      </c>
      <c r="D249" s="13"/>
      <c r="E249" s="89" t="s">
        <v>54</v>
      </c>
      <c r="G249" s="57" t="s">
        <v>49</v>
      </c>
    </row>
    <row r="250" spans="1:7" ht="116" x14ac:dyDescent="0.35">
      <c r="A250" s="22">
        <f t="shared" si="16"/>
        <v>19.100000000000016</v>
      </c>
      <c r="B250" s="20" t="s">
        <v>312</v>
      </c>
      <c r="C250" s="91" t="s">
        <v>53</v>
      </c>
      <c r="D250" s="13"/>
      <c r="E250" s="89" t="s">
        <v>54</v>
      </c>
      <c r="G250" s="57" t="s">
        <v>49</v>
      </c>
    </row>
    <row r="251" spans="1:7" ht="261" x14ac:dyDescent="0.35">
      <c r="A251" s="22">
        <f t="shared" si="16"/>
        <v>19.110000000000017</v>
      </c>
      <c r="B251" s="20" t="s">
        <v>325</v>
      </c>
      <c r="C251" s="91" t="s">
        <v>22</v>
      </c>
      <c r="D251" s="13"/>
      <c r="E251" s="89" t="s">
        <v>54</v>
      </c>
      <c r="G251" s="57" t="s">
        <v>49</v>
      </c>
    </row>
    <row r="252" spans="1:7" ht="145" x14ac:dyDescent="0.35">
      <c r="A252" s="22">
        <f t="shared" si="16"/>
        <v>19.120000000000019</v>
      </c>
      <c r="B252" s="20" t="s">
        <v>323</v>
      </c>
      <c r="C252" s="91" t="s">
        <v>22</v>
      </c>
      <c r="D252" s="13"/>
      <c r="E252" s="89" t="s">
        <v>54</v>
      </c>
      <c r="G252" s="57" t="s">
        <v>49</v>
      </c>
    </row>
    <row r="253" spans="1:7" ht="188.5" x14ac:dyDescent="0.35">
      <c r="A253" s="22">
        <f t="shared" si="16"/>
        <v>19.13000000000002</v>
      </c>
      <c r="B253" s="20" t="s">
        <v>324</v>
      </c>
      <c r="C253" s="91" t="s">
        <v>22</v>
      </c>
      <c r="D253" s="13"/>
      <c r="E253" s="89" t="s">
        <v>54</v>
      </c>
      <c r="G253" s="57" t="s">
        <v>49</v>
      </c>
    </row>
    <row r="254" spans="1:7" ht="289.25" customHeight="1" x14ac:dyDescent="0.35">
      <c r="A254" s="22">
        <f t="shared" si="16"/>
        <v>19.140000000000022</v>
      </c>
      <c r="B254" s="20" t="s">
        <v>326</v>
      </c>
      <c r="C254" s="91" t="s">
        <v>53</v>
      </c>
      <c r="D254" s="13"/>
      <c r="E254" s="89" t="s">
        <v>54</v>
      </c>
      <c r="G254" s="57" t="s">
        <v>49</v>
      </c>
    </row>
    <row r="255" spans="1:7" ht="72.5" x14ac:dyDescent="0.35">
      <c r="A255" s="35">
        <v>20</v>
      </c>
      <c r="B255" s="25" t="s">
        <v>338</v>
      </c>
      <c r="C255" s="29"/>
      <c r="D255" s="29"/>
      <c r="E255" s="30"/>
      <c r="G255" s="57" t="s">
        <v>49</v>
      </c>
    </row>
    <row r="256" spans="1:7" ht="96.65" customHeight="1" x14ac:dyDescent="0.35">
      <c r="A256" s="22">
        <f t="shared" si="16"/>
        <v>20.010000000000002</v>
      </c>
      <c r="B256" s="124" t="s">
        <v>339</v>
      </c>
      <c r="C256" s="91" t="s">
        <v>22</v>
      </c>
      <c r="D256" s="13"/>
      <c r="E256" s="89" t="s">
        <v>54</v>
      </c>
      <c r="G256" s="57" t="s">
        <v>49</v>
      </c>
    </row>
    <row r="257" spans="1:7" ht="62" x14ac:dyDescent="0.35">
      <c r="A257" s="22">
        <f t="shared" si="16"/>
        <v>20.020000000000003</v>
      </c>
      <c r="B257" s="124" t="s">
        <v>340</v>
      </c>
      <c r="C257" s="91" t="s">
        <v>53</v>
      </c>
      <c r="D257" s="13"/>
      <c r="E257" s="89" t="s">
        <v>54</v>
      </c>
      <c r="G257" s="57" t="s">
        <v>49</v>
      </c>
    </row>
    <row r="258" spans="1:7" ht="108.5" x14ac:dyDescent="0.35">
      <c r="A258" s="22">
        <f t="shared" si="16"/>
        <v>20.030000000000005</v>
      </c>
      <c r="B258" s="124" t="s">
        <v>341</v>
      </c>
      <c r="C258" s="91" t="s">
        <v>22</v>
      </c>
      <c r="D258" s="13"/>
      <c r="E258" s="89" t="s">
        <v>54</v>
      </c>
      <c r="G258" s="57" t="s">
        <v>49</v>
      </c>
    </row>
    <row r="259" spans="1:7" ht="118.75" customHeight="1" x14ac:dyDescent="0.35">
      <c r="A259" s="22">
        <f t="shared" si="16"/>
        <v>20.040000000000006</v>
      </c>
      <c r="B259" s="124" t="s">
        <v>342</v>
      </c>
      <c r="C259" s="91" t="s">
        <v>53</v>
      </c>
      <c r="D259" s="13"/>
      <c r="E259" s="89" t="s">
        <v>54</v>
      </c>
      <c r="G259" s="57" t="s">
        <v>49</v>
      </c>
    </row>
    <row r="260" spans="1:7" ht="46.5" x14ac:dyDescent="0.35">
      <c r="A260" s="22">
        <f t="shared" si="16"/>
        <v>20.050000000000008</v>
      </c>
      <c r="B260" s="125" t="s">
        <v>343</v>
      </c>
      <c r="C260" s="91" t="s">
        <v>53</v>
      </c>
      <c r="D260" s="13"/>
      <c r="E260" s="89" t="s">
        <v>54</v>
      </c>
      <c r="G260" s="57" t="s">
        <v>49</v>
      </c>
    </row>
    <row r="261" spans="1:7" ht="62" x14ac:dyDescent="0.35">
      <c r="A261" s="22">
        <f t="shared" si="16"/>
        <v>20.060000000000009</v>
      </c>
      <c r="B261" s="124" t="s">
        <v>344</v>
      </c>
      <c r="C261" s="91" t="s">
        <v>53</v>
      </c>
      <c r="D261" s="13"/>
      <c r="E261" s="89" t="s">
        <v>54</v>
      </c>
      <c r="G261" s="57" t="s">
        <v>49</v>
      </c>
    </row>
    <row r="262" spans="1:7" ht="77.5" x14ac:dyDescent="0.35">
      <c r="A262" s="22">
        <f t="shared" si="16"/>
        <v>20.070000000000011</v>
      </c>
      <c r="B262" s="124" t="s">
        <v>345</v>
      </c>
      <c r="C262" s="91" t="s">
        <v>53</v>
      </c>
      <c r="D262" s="13"/>
      <c r="E262" s="89" t="s">
        <v>54</v>
      </c>
      <c r="G262" s="57" t="s">
        <v>49</v>
      </c>
    </row>
    <row r="263" spans="1:7" ht="93" x14ac:dyDescent="0.35">
      <c r="A263" s="22">
        <f t="shared" si="16"/>
        <v>20.080000000000013</v>
      </c>
      <c r="B263" s="124" t="s">
        <v>346</v>
      </c>
      <c r="C263" s="91" t="s">
        <v>22</v>
      </c>
      <c r="D263" s="13"/>
      <c r="E263" s="89" t="s">
        <v>54</v>
      </c>
      <c r="G263" s="57" t="s">
        <v>49</v>
      </c>
    </row>
    <row r="264" spans="1:7" ht="77.5" x14ac:dyDescent="0.35">
      <c r="A264" s="22">
        <f t="shared" si="16"/>
        <v>20.090000000000014</v>
      </c>
      <c r="B264" s="126" t="s">
        <v>347</v>
      </c>
      <c r="C264" s="91" t="s">
        <v>53</v>
      </c>
      <c r="D264" s="13"/>
      <c r="E264" s="89" t="s">
        <v>54</v>
      </c>
      <c r="G264" s="57" t="s">
        <v>49</v>
      </c>
    </row>
    <row r="265" spans="1:7" ht="58" x14ac:dyDescent="0.35">
      <c r="A265" s="127">
        <v>21</v>
      </c>
      <c r="B265" s="128" t="s">
        <v>352</v>
      </c>
      <c r="C265" s="129"/>
      <c r="D265" s="129"/>
      <c r="E265" s="30"/>
      <c r="G265" s="57" t="s">
        <v>49</v>
      </c>
    </row>
    <row r="266" spans="1:7" ht="116" x14ac:dyDescent="0.35">
      <c r="A266" s="22">
        <v>21.01</v>
      </c>
      <c r="B266" s="130" t="s">
        <v>353</v>
      </c>
      <c r="C266" s="13" t="s">
        <v>22</v>
      </c>
      <c r="D266" s="13"/>
      <c r="E266" s="89" t="s">
        <v>54</v>
      </c>
      <c r="G266" s="57" t="s">
        <v>49</v>
      </c>
    </row>
    <row r="267" spans="1:7" ht="101.5" x14ac:dyDescent="0.35">
      <c r="A267" s="22">
        <v>21.02</v>
      </c>
      <c r="B267" s="130" t="s">
        <v>354</v>
      </c>
      <c r="C267" s="13" t="s">
        <v>22</v>
      </c>
      <c r="D267" s="13"/>
      <c r="E267" s="89" t="s">
        <v>54</v>
      </c>
      <c r="G267" s="57" t="s">
        <v>49</v>
      </c>
    </row>
    <row r="268" spans="1:7" ht="101.5" x14ac:dyDescent="0.35">
      <c r="A268" s="22">
        <v>21.03</v>
      </c>
      <c r="B268" s="130" t="s">
        <v>355</v>
      </c>
      <c r="C268" s="13" t="s">
        <v>22</v>
      </c>
      <c r="D268" s="13"/>
      <c r="E268" s="89" t="s">
        <v>54</v>
      </c>
      <c r="G268" s="57" t="s">
        <v>49</v>
      </c>
    </row>
    <row r="269" spans="1:7" ht="87" x14ac:dyDescent="0.35">
      <c r="A269" s="22">
        <v>21.04</v>
      </c>
      <c r="B269" s="130" t="s">
        <v>356</v>
      </c>
      <c r="C269" s="13" t="s">
        <v>22</v>
      </c>
      <c r="D269" s="13"/>
      <c r="E269" s="89" t="s">
        <v>54</v>
      </c>
      <c r="G269" s="57" t="s">
        <v>49</v>
      </c>
    </row>
    <row r="270" spans="1:7" ht="87" x14ac:dyDescent="0.35">
      <c r="A270" s="22">
        <v>21.05</v>
      </c>
      <c r="B270" s="130" t="s">
        <v>357</v>
      </c>
      <c r="C270" s="13" t="s">
        <v>22</v>
      </c>
      <c r="D270" s="13"/>
      <c r="E270" s="89" t="s">
        <v>54</v>
      </c>
      <c r="G270" s="57" t="s">
        <v>49</v>
      </c>
    </row>
    <row r="271" spans="1:7" ht="87" x14ac:dyDescent="0.35">
      <c r="A271" s="22">
        <v>21.06</v>
      </c>
      <c r="B271" s="130" t="s">
        <v>358</v>
      </c>
      <c r="C271" s="13" t="s">
        <v>22</v>
      </c>
      <c r="D271" s="13"/>
      <c r="E271" s="89" t="s">
        <v>54</v>
      </c>
      <c r="G271" s="57" t="s">
        <v>49</v>
      </c>
    </row>
    <row r="272" spans="1:7" ht="72.5" x14ac:dyDescent="0.35">
      <c r="A272" s="22">
        <v>21.07</v>
      </c>
      <c r="B272" s="130" t="s">
        <v>359</v>
      </c>
      <c r="C272" s="13" t="s">
        <v>15</v>
      </c>
      <c r="D272" s="13"/>
      <c r="E272" s="89" t="s">
        <v>54</v>
      </c>
      <c r="G272" s="57" t="s">
        <v>49</v>
      </c>
    </row>
    <row r="273" spans="1:7" ht="101.5" x14ac:dyDescent="0.35">
      <c r="A273" s="22">
        <v>21.08</v>
      </c>
      <c r="B273" s="130" t="s">
        <v>360</v>
      </c>
      <c r="C273" s="13" t="s">
        <v>22</v>
      </c>
      <c r="D273" s="13"/>
      <c r="E273" s="89" t="s">
        <v>54</v>
      </c>
      <c r="G273" s="57" t="s">
        <v>49</v>
      </c>
    </row>
    <row r="274" spans="1:7" ht="116" x14ac:dyDescent="0.35">
      <c r="A274" s="22">
        <v>21.09</v>
      </c>
      <c r="B274" s="130" t="s">
        <v>361</v>
      </c>
      <c r="C274" s="13" t="s">
        <v>53</v>
      </c>
      <c r="D274" s="13"/>
      <c r="E274" s="89" t="s">
        <v>54</v>
      </c>
      <c r="G274" s="57" t="s">
        <v>49</v>
      </c>
    </row>
    <row r="275" spans="1:7" ht="215" customHeight="1" x14ac:dyDescent="0.35">
      <c r="A275" s="22">
        <v>21.1</v>
      </c>
      <c r="B275" s="42" t="s">
        <v>362</v>
      </c>
      <c r="C275" s="122" t="s">
        <v>22</v>
      </c>
      <c r="D275" s="13"/>
      <c r="E275" s="89" t="s">
        <v>54</v>
      </c>
      <c r="G275" s="57" t="s">
        <v>49</v>
      </c>
    </row>
    <row r="276" spans="1:7" ht="101.5" x14ac:dyDescent="0.35">
      <c r="A276" s="22">
        <v>21.11</v>
      </c>
      <c r="B276" s="42" t="s">
        <v>363</v>
      </c>
      <c r="C276" s="122" t="s">
        <v>22</v>
      </c>
      <c r="D276" s="13"/>
      <c r="E276" s="89" t="s">
        <v>54</v>
      </c>
      <c r="G276" s="57" t="s">
        <v>49</v>
      </c>
    </row>
    <row r="277" spans="1:7" ht="145" customHeight="1" x14ac:dyDescent="0.35">
      <c r="A277" s="22">
        <v>21.12</v>
      </c>
      <c r="B277" s="131" t="s">
        <v>364</v>
      </c>
      <c r="C277" s="132" t="s">
        <v>15</v>
      </c>
      <c r="D277" s="13"/>
      <c r="E277" s="89" t="s">
        <v>54</v>
      </c>
      <c r="G277" s="57" t="s">
        <v>49</v>
      </c>
    </row>
    <row r="278" spans="1:7" ht="14.5" hidden="1" customHeight="1" x14ac:dyDescent="0.35">
      <c r="B278" s="1" t="s">
        <v>206</v>
      </c>
    </row>
    <row r="279" spans="1:7" ht="14.5" hidden="1" customHeight="1" x14ac:dyDescent="0.35">
      <c r="B279" s="1" t="s">
        <v>207</v>
      </c>
    </row>
    <row r="280" spans="1:7" ht="14.5" hidden="1" customHeight="1" x14ac:dyDescent="0.35">
      <c r="B280" s="1" t="s">
        <v>208</v>
      </c>
    </row>
    <row r="281" spans="1:7" ht="14.5" hidden="1" customHeight="1" x14ac:dyDescent="0.35">
      <c r="B281" s="1" t="s">
        <v>209</v>
      </c>
    </row>
    <row r="282" spans="1:7" ht="14.5" hidden="1" customHeight="1" x14ac:dyDescent="0.35">
      <c r="B282" s="1" t="s">
        <v>210</v>
      </c>
    </row>
    <row r="283" spans="1:7" ht="14.5" hidden="1" customHeight="1" x14ac:dyDescent="0.35">
      <c r="B283" s="1" t="s">
        <v>211</v>
      </c>
    </row>
    <row r="284" spans="1:7" ht="14.5" hidden="1" customHeight="1" x14ac:dyDescent="0.35"/>
    <row r="285" spans="1:7" ht="14.5" hidden="1" customHeight="1" x14ac:dyDescent="0.35">
      <c r="B285" s="1" t="s">
        <v>212</v>
      </c>
    </row>
    <row r="286" spans="1:7" ht="14.5" hidden="1" customHeight="1" x14ac:dyDescent="0.35">
      <c r="B286" s="1" t="s">
        <v>213</v>
      </c>
    </row>
    <row r="287" spans="1:7" ht="14.5" hidden="1" customHeight="1" x14ac:dyDescent="0.35">
      <c r="B287" s="1" t="s">
        <v>214</v>
      </c>
      <c r="C287" s="1" t="s">
        <v>22</v>
      </c>
      <c r="E287" s="1" t="s">
        <v>54</v>
      </c>
    </row>
    <row r="288" spans="1:7" ht="14.5" hidden="1" customHeight="1" x14ac:dyDescent="0.35"/>
    <row r="289" spans="2:5" ht="14.5" hidden="1" customHeight="1" x14ac:dyDescent="0.35">
      <c r="B289" s="1" t="s">
        <v>215</v>
      </c>
    </row>
    <row r="290" spans="2:5" ht="14.5" hidden="1" customHeight="1" x14ac:dyDescent="0.35">
      <c r="B290" s="1" t="s">
        <v>216</v>
      </c>
    </row>
    <row r="291" spans="2:5" ht="14.5" hidden="1" customHeight="1" x14ac:dyDescent="0.35">
      <c r="B291" s="1" t="s">
        <v>217</v>
      </c>
    </row>
    <row r="292" spans="2:5" ht="14.5" hidden="1" customHeight="1" x14ac:dyDescent="0.35">
      <c r="B292" s="1" t="s">
        <v>218</v>
      </c>
    </row>
    <row r="293" spans="2:5" ht="14.5" hidden="1" customHeight="1" x14ac:dyDescent="0.35">
      <c r="B293" s="1" t="s">
        <v>219</v>
      </c>
    </row>
    <row r="294" spans="2:5" ht="14.5" hidden="1" customHeight="1" x14ac:dyDescent="0.35">
      <c r="B294" s="1" t="s">
        <v>220</v>
      </c>
    </row>
    <row r="295" spans="2:5" ht="14.5" hidden="1" customHeight="1" x14ac:dyDescent="0.35">
      <c r="B295" s="1" t="s">
        <v>221</v>
      </c>
    </row>
    <row r="296" spans="2:5" ht="14.5" hidden="1" customHeight="1" x14ac:dyDescent="0.35">
      <c r="B296" s="1" t="s">
        <v>222</v>
      </c>
    </row>
    <row r="297" spans="2:5" ht="14.5" hidden="1" customHeight="1" x14ac:dyDescent="0.35">
      <c r="B297" s="1" t="s">
        <v>223</v>
      </c>
      <c r="C297" s="1" t="s">
        <v>53</v>
      </c>
      <c r="E297" s="1" t="s">
        <v>54</v>
      </c>
    </row>
    <row r="298" spans="2:5" ht="14.5" hidden="1" customHeight="1" x14ac:dyDescent="0.35"/>
    <row r="299" spans="2:5" ht="14.5" hidden="1" customHeight="1" x14ac:dyDescent="0.35">
      <c r="B299" s="1" t="s">
        <v>224</v>
      </c>
    </row>
    <row r="300" spans="2:5" ht="14.5" hidden="1" customHeight="1" x14ac:dyDescent="0.35">
      <c r="B300" s="1" t="s">
        <v>225</v>
      </c>
    </row>
    <row r="301" spans="2:5" ht="14.5" hidden="1" customHeight="1" x14ac:dyDescent="0.35">
      <c r="B301" s="1" t="s">
        <v>226</v>
      </c>
    </row>
    <row r="302" spans="2:5" ht="14.5" hidden="1" customHeight="1" x14ac:dyDescent="0.35">
      <c r="B302" s="1" t="s">
        <v>227</v>
      </c>
    </row>
    <row r="303" spans="2:5" ht="14.5" hidden="1" customHeight="1" x14ac:dyDescent="0.35">
      <c r="B303" s="1" t="s">
        <v>228</v>
      </c>
    </row>
    <row r="304" spans="2:5" ht="14.5" hidden="1" customHeight="1" x14ac:dyDescent="0.35">
      <c r="B304" s="1" t="s">
        <v>229</v>
      </c>
      <c r="C304" s="1" t="s">
        <v>22</v>
      </c>
      <c r="E304" s="1" t="s">
        <v>54</v>
      </c>
    </row>
    <row r="305" spans="2:5" ht="14.5" hidden="1" customHeight="1" x14ac:dyDescent="0.35"/>
    <row r="306" spans="2:5" ht="14.5" hidden="1" customHeight="1" x14ac:dyDescent="0.35">
      <c r="B306" s="1" t="s">
        <v>230</v>
      </c>
    </row>
    <row r="307" spans="2:5" ht="14.5" hidden="1" customHeight="1" x14ac:dyDescent="0.35">
      <c r="B307" s="1" t="s">
        <v>231</v>
      </c>
      <c r="C307" s="1" t="s">
        <v>53</v>
      </c>
      <c r="E307" s="1" t="s">
        <v>54</v>
      </c>
    </row>
    <row r="308" spans="2:5" ht="14.5" hidden="1" customHeight="1" x14ac:dyDescent="0.35"/>
    <row r="309" spans="2:5" ht="14.5" hidden="1" customHeight="1" x14ac:dyDescent="0.35">
      <c r="B309" s="1" t="s">
        <v>232</v>
      </c>
    </row>
    <row r="310" spans="2:5" ht="14.5" hidden="1" customHeight="1" x14ac:dyDescent="0.35">
      <c r="B310" s="1" t="s">
        <v>233</v>
      </c>
      <c r="C310" s="1" t="s">
        <v>53</v>
      </c>
      <c r="E310" s="1" t="s">
        <v>54</v>
      </c>
    </row>
    <row r="311" spans="2:5" ht="14.5" hidden="1" customHeight="1" x14ac:dyDescent="0.35"/>
    <row r="312" spans="2:5" ht="14.5" hidden="1" customHeight="1" x14ac:dyDescent="0.35">
      <c r="B312" s="1" t="s">
        <v>234</v>
      </c>
    </row>
    <row r="313" spans="2:5" ht="14.5" hidden="1" customHeight="1" x14ac:dyDescent="0.35">
      <c r="B313" s="1" t="s">
        <v>235</v>
      </c>
      <c r="C313" s="1" t="s">
        <v>53</v>
      </c>
      <c r="E313" s="1" t="s">
        <v>54</v>
      </c>
    </row>
    <row r="314" spans="2:5" ht="14.5" hidden="1" customHeight="1" x14ac:dyDescent="0.35"/>
    <row r="315" spans="2:5" ht="14.5" hidden="1" customHeight="1" x14ac:dyDescent="0.35">
      <c r="B315" s="1" t="s">
        <v>236</v>
      </c>
    </row>
    <row r="316" spans="2:5" ht="14.5" hidden="1" customHeight="1" x14ac:dyDescent="0.35">
      <c r="B316" s="1" t="s">
        <v>237</v>
      </c>
      <c r="C316" s="1" t="s">
        <v>189</v>
      </c>
      <c r="E316" s="1" t="s">
        <v>238</v>
      </c>
    </row>
    <row r="317" spans="2:5" ht="14.5" hidden="1" customHeight="1" x14ac:dyDescent="0.35">
      <c r="B317" s="1" t="s">
        <v>239</v>
      </c>
    </row>
    <row r="318" spans="2:5" ht="14.5" hidden="1" customHeight="1" x14ac:dyDescent="0.35">
      <c r="B318" s="1" t="s">
        <v>240</v>
      </c>
      <c r="E318" s="1" t="s">
        <v>241</v>
      </c>
    </row>
    <row r="319" spans="2:5" ht="14.5" hidden="1" customHeight="1" x14ac:dyDescent="0.35">
      <c r="B319" s="1" t="s">
        <v>242</v>
      </c>
      <c r="C319" s="1" t="s">
        <v>243</v>
      </c>
      <c r="E319" s="1" t="s">
        <v>244</v>
      </c>
    </row>
    <row r="320" spans="2:5" ht="14.5" hidden="1" customHeight="1" x14ac:dyDescent="0.35">
      <c r="B320" s="1" t="s">
        <v>245</v>
      </c>
      <c r="E320" s="1" t="s">
        <v>239</v>
      </c>
    </row>
    <row r="321" spans="2:5" ht="14.5" hidden="1" customHeight="1" x14ac:dyDescent="0.35">
      <c r="E321" s="1" t="s">
        <v>246</v>
      </c>
    </row>
    <row r="322" spans="2:5" ht="14.5" hidden="1" customHeight="1" x14ac:dyDescent="0.35">
      <c r="B322" s="1" t="s">
        <v>212</v>
      </c>
    </row>
    <row r="323" spans="2:5" ht="14.5" hidden="1" customHeight="1" x14ac:dyDescent="0.35">
      <c r="B323" s="1" t="s">
        <v>247</v>
      </c>
      <c r="E323" s="1" t="s">
        <v>248</v>
      </c>
    </row>
    <row r="324" spans="2:5" ht="14.5" hidden="1" customHeight="1" x14ac:dyDescent="0.35">
      <c r="B324" s="1" t="s">
        <v>249</v>
      </c>
      <c r="E324" s="1" t="s">
        <v>250</v>
      </c>
    </row>
    <row r="325" spans="2:5" ht="14.5" hidden="1" customHeight="1" x14ac:dyDescent="0.35">
      <c r="B325" s="1" t="s">
        <v>251</v>
      </c>
      <c r="E325" s="1" t="s">
        <v>252</v>
      </c>
    </row>
    <row r="326" spans="2:5" ht="14.5" hidden="1" customHeight="1" x14ac:dyDescent="0.35">
      <c r="E326" s="1" t="s">
        <v>253</v>
      </c>
    </row>
    <row r="327" spans="2:5" ht="14.5" hidden="1" customHeight="1" x14ac:dyDescent="0.35"/>
    <row r="328" spans="2:5" ht="14.5" hidden="1" customHeight="1" x14ac:dyDescent="0.35">
      <c r="E328" s="1" t="s">
        <v>254</v>
      </c>
    </row>
    <row r="329" spans="2:5" ht="14.5" hidden="1" customHeight="1" x14ac:dyDescent="0.35"/>
    <row r="330" spans="2:5" ht="14.5" hidden="1" customHeight="1" x14ac:dyDescent="0.35">
      <c r="E330" s="1" t="s">
        <v>255</v>
      </c>
    </row>
    <row r="331" spans="2:5" ht="14.5" hidden="1" customHeight="1" x14ac:dyDescent="0.35">
      <c r="E331" s="1" t="s">
        <v>239</v>
      </c>
    </row>
    <row r="332" spans="2:5" ht="14.5" hidden="1" customHeight="1" x14ac:dyDescent="0.35">
      <c r="E332" s="1" t="s">
        <v>246</v>
      </c>
    </row>
    <row r="333" spans="2:5" ht="14.5" hidden="1" customHeight="1" x14ac:dyDescent="0.35">
      <c r="E333" s="1" t="s">
        <v>256</v>
      </c>
    </row>
    <row r="334" spans="2:5" x14ac:dyDescent="0.35"/>
    <row r="335" spans="2:5" x14ac:dyDescent="0.35"/>
    <row r="336" spans="2:5" x14ac:dyDescent="0.35"/>
    <row r="337" x14ac:dyDescent="0.35"/>
    <row r="338" x14ac:dyDescent="0.35"/>
    <row r="339" x14ac:dyDescent="0.35"/>
    <row r="340" x14ac:dyDescent="0.35"/>
    <row r="341" x14ac:dyDescent="0.35"/>
    <row r="342" x14ac:dyDescent="0.35"/>
    <row r="343" x14ac:dyDescent="0.35"/>
  </sheetData>
  <sheetProtection algorithmName="SHA-512" hashValue="n1yycxld8ta3PtedefABbDzvF7vFzk58eRehDvQRyFGdeGQQY6BZzRR6OpDw80b79IW9cbOOF6c8XeGJrFyFAA==" saltValue="RORKoxsvzlrXtnzNn1w2Aw==" spinCount="100000" sheet="1" formatColumns="0" formatRows="0" insertHyperlinks="0"/>
  <protectedRanges>
    <protectedRange sqref="D266:E277 D37:E264" name="Range1"/>
  </protectedRanges>
  <mergeCells count="1">
    <mergeCell ref="A5:E5"/>
  </mergeCells>
  <conditionalFormatting sqref="D37:D46 D48:D54 D56:D58 D60:D66 D68:D76 D78:D90 D92:D100 D102:D109 D111:D127 D129:D143 D145:D166 D168:D172 D174:D178 D180:D188 D190:D195 D197:D209 D211:D225">
    <cfRule type="expression" dxfId="13" priority="29">
      <formula>(AND(C37="Mandatory",D37="No"))</formula>
    </cfRule>
    <cfRule type="containsBlanks" dxfId="12" priority="33">
      <formula>LEN(TRIM(D37))=0</formula>
    </cfRule>
  </conditionalFormatting>
  <conditionalFormatting sqref="D227:D239 D241:D254">
    <cfRule type="expression" dxfId="11" priority="11">
      <formula>(AND(C227="Mandatory",D227="No"))</formula>
    </cfRule>
    <cfRule type="containsBlanks" dxfId="10" priority="12">
      <formula>LEN(TRIM(D227))=0</formula>
    </cfRule>
  </conditionalFormatting>
  <conditionalFormatting sqref="D256:D264">
    <cfRule type="expression" dxfId="9" priority="9">
      <formula>(AND(C256="Mandatory",D256="No"))</formula>
    </cfRule>
    <cfRule type="containsBlanks" dxfId="8" priority="10">
      <formula>LEN(TRIM(D256))=0</formula>
    </cfRule>
  </conditionalFormatting>
  <conditionalFormatting sqref="D266:D277">
    <cfRule type="expression" dxfId="7" priority="1">
      <formula>(AND(C266="Mandatory",D266="No"))</formula>
    </cfRule>
    <cfRule type="containsBlanks" dxfId="6" priority="2">
      <formula>LEN(TRIM(D266))=0</formula>
    </cfRule>
  </conditionalFormatting>
  <conditionalFormatting sqref="E1:E4 E6:E1048576">
    <cfRule type="expression" dxfId="5" priority="15">
      <formula>"&lt;Leave as blank as no remarks are required&gt;"</formula>
    </cfRule>
  </conditionalFormatting>
  <hyperlinks>
    <hyperlink ref="B13" location="'Solution Category Requirements'!A35" display="Human Resources Management System (HRMS)" xr:uid="{28CC950D-1EC3-4975-BF1F-B01276F15315}"/>
    <hyperlink ref="B14" location="'Solution Category Requirements'!A46" display="Human Resource E-scheduling System" xr:uid="{4DBDDF32-9D42-463D-8BCF-FFB733565E46}"/>
    <hyperlink ref="B15" location="'Solution Category Requirements'!A54" display="Human Resource Shared Services (HRSS) Needs Analysis + HR Administrative Support &amp; Payroll Processing via a HRMS" xr:uid="{C4166350-C8B5-4C48-ADA5-F36B0C536161}"/>
    <hyperlink ref="B16" location="'Solution Category Requirements'!A58" display="Employee Rewards and Recognition" xr:uid="{E2C89F99-B7D9-4E00-990C-5E4AF22F6234}"/>
    <hyperlink ref="B17" location="'Solution Category Requirements'!A66" display="Applicant Tracking &amp; Sourcing System" xr:uid="{0483A33F-8B81-4786-B4FD-A284CE5106CB}"/>
    <hyperlink ref="B18" location="'Solution Category Requirements'!A76" display="Customer Relationship Management (CRM)" xr:uid="{1B3A07FD-5A2F-447B-8448-A1D0AE5E98D4}"/>
    <hyperlink ref="B19" location="'Solution Category Requirements'!A90" display="E-loyalty &amp; Marketing Automation" xr:uid="{C237CDB3-A7A0-4253-83A6-124F1698A087}"/>
    <hyperlink ref="B20" location="'Solution Category Requirements'!A100" display="E-Commerce - Online Shop (B2C)" xr:uid="{E6333E9A-6A12-4C28-B773-7514D4E0A7AF}"/>
    <hyperlink ref="B21" location="'Solution Category Requirements'!A107" display="Inventory Management and Sales Management System" xr:uid="{D575FCEE-7ABD-4E11-9CAC-762D42291019}"/>
    <hyperlink ref="B22" location="'Solution Category Requirements'!A127" display="Accounting Management and Sales Management System" xr:uid="{44B29B98-6574-4BCB-9A89-DC6DF11D1F52}"/>
    <hyperlink ref="B23" location="'Solution Category Requirements'!A145" display="Accounting Management, Inventory Management and Sales Management System" xr:uid="{EBAB5ED4-0041-4BD5-B6CC-7430B0E12F24}"/>
    <hyperlink ref="B24" location="'Solution Category Requirements'!A170" display="Fleet Management System" xr:uid="{19A55811-4F16-4393-AD9E-53D446F47985}"/>
    <hyperlink ref="B25" location="'Solution Category Requirements'!A176" display="Fleet Safety Management System" xr:uid="{F85DB255-18B0-471A-9D14-CFA41AC85943}"/>
    <hyperlink ref="B26" location="'Solution Category Requirements'!A182" display="Digital Marketing Packages" xr:uid="{AB96D066-866A-4E3E-B54D-D81CDC5929C7}"/>
    <hyperlink ref="B27" location="'Solution Category Requirements'!A191" display="Document Management and Mobile Access System" xr:uid="{99B5171E-E733-43BF-A426-B0101F04A498}"/>
    <hyperlink ref="B28" location="'Solution Category Requirements'!A198" display="Multichannel E-commerce Software (MES)" xr:uid="{60AAECD9-8B1C-47F8-B3BD-C0E94ADB55EB}"/>
    <hyperlink ref="A1" r:id="rId1" xr:uid="{0FF87E3E-A343-461F-BC2B-14D661C17F65}"/>
    <hyperlink ref="G36" location="'Solution Category Requirements'!A3" display="Return to the top" xr:uid="{547E7CE4-E8CD-46F8-9B0C-FAF63DD24057}"/>
    <hyperlink ref="B29" location="'Solution Category Requirements'!A212" display="Chatbots for Customer Engagement" xr:uid="{553F7AE1-8C0F-4E54-A0A9-4E2D446F1526}"/>
    <hyperlink ref="B31" location="'Solution Category Requirements'!A241" display="Carbon Management Solution" xr:uid="{D883C717-D61F-49F8-837E-FEA0A0302176}"/>
    <hyperlink ref="B30" location="'Solution Category Requirements'!A227" display="Marketing and Sales Content Generation" xr:uid="{D7FD092F-5B28-4493-A464-EF8C66AD564B}"/>
    <hyperlink ref="B32" location="'Solution Category Requirements'!A256" display="Field Service Management" xr:uid="{4F107FEE-E5ED-42C3-B580-54A881359E23}"/>
    <hyperlink ref="G265" location="'Solution Category Requirements'!A3" display="Return to the top" xr:uid="{B7E86652-44E7-4896-B89A-0F3EBFB6D954}"/>
    <hyperlink ref="G266:G277" location="'Solution Category Requirements'!A3" display="Return to the top" xr:uid="{810E0ACE-B186-4C4E-8A4A-7E7B34DCDF57}"/>
    <hyperlink ref="B33" location="'Solution Category Requirements'!A319" display="AI Accounting Automation" xr:uid="{F36284BB-B9AE-4E6B-A299-CBBB73E6155C}"/>
    <hyperlink ref="G218" location="'Solution Category Requirements'!A3" display="Return to the top" xr:uid="{6AD17D66-1EB3-4225-8EED-745D30BC2A6A}"/>
  </hyperlinks>
  <pageMargins left="0.7" right="0.7" top="0.75" bottom="0.75" header="0.3" footer="0.3"/>
  <pageSetup orientation="portrait" r:id="rId2"/>
  <drawing r:id="rId3"/>
  <legacyDrawing r:id="rId4"/>
  <oleObjects>
    <mc:AlternateContent xmlns:mc="http://schemas.openxmlformats.org/markup-compatibility/2006">
      <mc:Choice Requires="x14">
        <oleObject progId="Worksheet" dvAspect="DVASPECT_ICON" shapeId="7210" r:id="rId5">
          <objectPr defaultSize="0" r:id="rId6">
            <anchor moveWithCells="1">
              <from>
                <xdr:col>4</xdr:col>
                <xdr:colOff>3270250</xdr:colOff>
                <xdr:row>127</xdr:row>
                <xdr:rowOff>25400</xdr:rowOff>
              </from>
              <to>
                <xdr:col>4</xdr:col>
                <xdr:colOff>4184650</xdr:colOff>
                <xdr:row>128</xdr:row>
                <xdr:rowOff>0</xdr:rowOff>
              </to>
            </anchor>
          </objectPr>
        </oleObject>
      </mc:Choice>
      <mc:Fallback>
        <oleObject progId="Worksheet" dvAspect="DVASPECT_ICON" shapeId="7210" r:id="rId5"/>
      </mc:Fallback>
    </mc:AlternateContent>
    <mc:AlternateContent xmlns:mc="http://schemas.openxmlformats.org/markup-compatibility/2006">
      <mc:Choice Requires="x14">
        <oleObject progId="Worksheet" dvAspect="DVASPECT_ICON" shapeId="7212" r:id="rId7">
          <objectPr defaultSize="0" r:id="rId8">
            <anchor moveWithCells="1">
              <from>
                <xdr:col>4</xdr:col>
                <xdr:colOff>3346450</xdr:colOff>
                <xdr:row>143</xdr:row>
                <xdr:rowOff>190500</xdr:rowOff>
              </from>
              <to>
                <xdr:col>4</xdr:col>
                <xdr:colOff>4260850</xdr:colOff>
                <xdr:row>143</xdr:row>
                <xdr:rowOff>876300</xdr:rowOff>
              </to>
            </anchor>
          </objectPr>
        </oleObject>
      </mc:Choice>
      <mc:Fallback>
        <oleObject progId="Worksheet" dvAspect="DVASPECT_ICON" shapeId="7212" r:id="rId7"/>
      </mc:Fallback>
    </mc:AlternateContent>
    <mc:AlternateContent xmlns:mc="http://schemas.openxmlformats.org/markup-compatibility/2006">
      <mc:Choice Requires="x14">
        <oleObject progId="Worksheet" dvAspect="DVASPECT_ICON" shapeId="7214" r:id="rId9">
          <objectPr defaultSize="0" r:id="rId10">
            <anchor moveWithCells="1">
              <from>
                <xdr:col>4</xdr:col>
                <xdr:colOff>3460750</xdr:colOff>
                <xdr:row>109</xdr:row>
                <xdr:rowOff>25400</xdr:rowOff>
              </from>
              <to>
                <xdr:col>4</xdr:col>
                <xdr:colOff>4375150</xdr:colOff>
                <xdr:row>109</xdr:row>
                <xdr:rowOff>711200</xdr:rowOff>
              </to>
            </anchor>
          </objectPr>
        </oleObject>
      </mc:Choice>
      <mc:Fallback>
        <oleObject progId="Worksheet" dvAspect="DVASPECT_ICON" shapeId="7214" r:id="rId9"/>
      </mc:Fallback>
    </mc:AlternateContent>
  </oleObjects>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D174:D178 D48:D54 D190:D195 D56:D58 D68:D76 D78:D90 D92:D100 D37:D46 D60:D66 D145:D166 D168:D172 D102:D109 D266:D277 D197:D209 D227:D239 D241:D254 D256:D264 D211:D225 D111:D127 D129:D143 D180:D188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19"/>
  <sheetViews>
    <sheetView zoomScaleNormal="100" workbookViewId="0">
      <selection activeCell="A8" sqref="A8"/>
    </sheetView>
  </sheetViews>
  <sheetFormatPr defaultColWidth="0" defaultRowHeight="14.5" zeroHeight="1" x14ac:dyDescent="0.35"/>
  <cols>
    <col min="1" max="1" width="23.1796875" style="1" customWidth="1"/>
    <col min="2" max="2" width="179.54296875" style="1" customWidth="1"/>
    <col min="3" max="3" width="43.1796875" style="1" customWidth="1"/>
    <col min="4" max="5" width="9.1796875" style="1" customWidth="1"/>
    <col min="6" max="16384" width="9.1796875" style="1" hidden="1"/>
  </cols>
  <sheetData>
    <row r="1" spans="1:5" x14ac:dyDescent="0.35">
      <c r="A1" s="102" t="s">
        <v>0</v>
      </c>
      <c r="B1" s="87"/>
      <c r="C1" s="100" t="str">
        <f>Instructions!$C$1</f>
        <v>Version: 25-3.1</v>
      </c>
      <c r="D1" s="87"/>
      <c r="E1" s="87"/>
    </row>
    <row r="2" spans="1:5" x14ac:dyDescent="0.35">
      <c r="A2" s="87"/>
      <c r="B2" s="87"/>
      <c r="C2" s="101">
        <f>Instructions!$C$2</f>
        <v>45926</v>
      </c>
      <c r="D2" s="87"/>
      <c r="E2" s="87"/>
    </row>
    <row r="3" spans="1:5" ht="32.15" customHeight="1" x14ac:dyDescent="0.35">
      <c r="A3" s="138" t="s">
        <v>257</v>
      </c>
      <c r="B3" s="138"/>
      <c r="C3" s="32"/>
      <c r="D3" s="6"/>
      <c r="E3" s="87"/>
    </row>
    <row r="4" spans="1:5" x14ac:dyDescent="0.35">
      <c r="A4" s="103"/>
      <c r="B4" s="103"/>
      <c r="C4" s="87"/>
      <c r="D4" s="87"/>
      <c r="E4" s="87"/>
    </row>
    <row r="5" spans="1:5" ht="142.5" customHeight="1" x14ac:dyDescent="0.35">
      <c r="A5" s="140" t="s">
        <v>351</v>
      </c>
      <c r="B5" s="139"/>
      <c r="C5" s="87"/>
      <c r="D5" s="87"/>
      <c r="E5" s="87"/>
    </row>
    <row r="6" spans="1:5" x14ac:dyDescent="0.35">
      <c r="A6" s="87"/>
      <c r="B6" s="87"/>
      <c r="C6" s="87"/>
      <c r="D6" s="87"/>
      <c r="E6" s="87"/>
    </row>
    <row r="7" spans="1:5" x14ac:dyDescent="0.35">
      <c r="A7" s="87"/>
      <c r="B7" s="87"/>
      <c r="C7" s="87"/>
      <c r="D7" s="87"/>
      <c r="E7" s="87"/>
    </row>
    <row r="8" spans="1:5" x14ac:dyDescent="0.35">
      <c r="A8" s="104"/>
      <c r="B8" s="105"/>
      <c r="C8" s="87"/>
      <c r="D8" s="87"/>
      <c r="E8" s="87"/>
    </row>
    <row r="9" spans="1:5" x14ac:dyDescent="0.35">
      <c r="A9" s="106" t="s">
        <v>7</v>
      </c>
      <c r="B9" s="105"/>
      <c r="C9" s="87"/>
      <c r="D9" s="87"/>
      <c r="E9" s="87"/>
    </row>
    <row r="10" spans="1:5" ht="173.25" customHeight="1" x14ac:dyDescent="0.35">
      <c r="A10" s="104"/>
      <c r="B10" s="105"/>
      <c r="C10" s="87"/>
      <c r="D10" s="87"/>
      <c r="E10" s="87"/>
    </row>
    <row r="11" spans="1:5" x14ac:dyDescent="0.35">
      <c r="A11" s="104"/>
      <c r="B11" s="105"/>
      <c r="C11" s="87"/>
      <c r="D11" s="87"/>
      <c r="E11" s="87"/>
    </row>
    <row r="12" spans="1:5" x14ac:dyDescent="0.35">
      <c r="A12" s="106" t="s">
        <v>258</v>
      </c>
      <c r="B12" s="105"/>
      <c r="C12" s="87"/>
      <c r="D12" s="87"/>
      <c r="E12" s="87"/>
    </row>
    <row r="13" spans="1:5" ht="49.5" customHeight="1" x14ac:dyDescent="0.35">
      <c r="A13" s="107" t="s">
        <v>259</v>
      </c>
      <c r="B13" s="108" t="s">
        <v>260</v>
      </c>
      <c r="C13" s="87"/>
      <c r="D13" s="87"/>
      <c r="E13" s="87"/>
    </row>
    <row r="14" spans="1:5" ht="38.25" customHeight="1" x14ac:dyDescent="0.35">
      <c r="A14" s="109" t="s">
        <v>261</v>
      </c>
      <c r="B14" s="80" t="str">
        <f>'Survey link'!D6</f>
        <v>This cell will automatically generate a link once you have filled up your company name and proposed solution name in General Assessment worksheet.</v>
      </c>
      <c r="C14" s="4" t="s">
        <v>262</v>
      </c>
      <c r="D14" s="87"/>
      <c r="E14" s="87"/>
    </row>
    <row r="15" spans="1:5" ht="33.75" customHeight="1" x14ac:dyDescent="0.35">
      <c r="A15" s="87"/>
      <c r="B15" s="105"/>
      <c r="C15" s="87"/>
      <c r="D15" s="87"/>
      <c r="E15" s="87"/>
    </row>
    <row r="16" spans="1:5" ht="32.25" customHeight="1" x14ac:dyDescent="0.35">
      <c r="A16" s="110" t="s">
        <v>263</v>
      </c>
      <c r="B16" s="112" t="s">
        <v>264</v>
      </c>
      <c r="C16" s="87"/>
      <c r="D16" s="87"/>
      <c r="E16" s="87"/>
    </row>
    <row r="17" spans="1:5" x14ac:dyDescent="0.35">
      <c r="A17" s="87"/>
      <c r="B17" s="73" t="s">
        <v>265</v>
      </c>
      <c r="C17" s="87"/>
      <c r="D17" s="87"/>
      <c r="E17" s="87"/>
    </row>
    <row r="18" spans="1:5" ht="31.5" customHeight="1" x14ac:dyDescent="0.35">
      <c r="A18" s="111"/>
      <c r="B18" s="74">
        <v>0</v>
      </c>
      <c r="C18" s="87"/>
      <c r="D18" s="87"/>
      <c r="E18" s="87"/>
    </row>
    <row r="19" spans="1:5" x14ac:dyDescent="0.35">
      <c r="A19" s="87"/>
      <c r="C19" s="87"/>
      <c r="D19" s="87"/>
      <c r="E19" s="87"/>
    </row>
  </sheetData>
  <sheetProtection algorithmName="SHA-512" hashValue="/Glv7j085g6xxCfWUktPDLONhs9MVL4OG3xbxT+DrRixUVtqW6gW7AfYhjGD5eJQgJfiZCJC/CbKeY8dYsUPFg==" saltValue="ISyp4PAEB7PQcQx+WyESrA=="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Normal="100" workbookViewId="0">
      <selection activeCell="A3" sqref="A3:C3"/>
    </sheetView>
  </sheetViews>
  <sheetFormatPr defaultColWidth="0" defaultRowHeight="14.5" zeroHeight="1" x14ac:dyDescent="0.35"/>
  <cols>
    <col min="1" max="1" width="84.81640625" customWidth="1"/>
    <col min="2" max="2" width="72.81640625" customWidth="1"/>
    <col min="3" max="3" width="55" customWidth="1"/>
    <col min="4" max="4" width="3" customWidth="1"/>
    <col min="5" max="11" width="0" hidden="1" customWidth="1"/>
    <col min="12" max="16384" width="9.1796875" hidden="1"/>
  </cols>
  <sheetData>
    <row r="1" spans="1:3" x14ac:dyDescent="0.35">
      <c r="A1" s="52" t="s">
        <v>0</v>
      </c>
      <c r="C1" s="5" t="str">
        <f>Instructions!C1</f>
        <v>Version: 25-3.1</v>
      </c>
    </row>
    <row r="2" spans="1:3" x14ac:dyDescent="0.35">
      <c r="C2" s="51">
        <f>Instructions!C2</f>
        <v>45926</v>
      </c>
    </row>
    <row r="3" spans="1:3" s="7" customFormat="1" ht="32.15" customHeight="1" x14ac:dyDescent="0.35">
      <c r="A3" s="138" t="s">
        <v>266</v>
      </c>
      <c r="B3" s="138"/>
      <c r="C3" s="138"/>
    </row>
    <row r="4" spans="1:3" x14ac:dyDescent="0.35"/>
    <row r="5" spans="1:3" ht="21.5" thickBot="1" x14ac:dyDescent="0.55000000000000004">
      <c r="A5" s="70" t="s">
        <v>267</v>
      </c>
    </row>
    <row r="6" spans="1:3" s="27" customFormat="1" ht="15.5" x14ac:dyDescent="0.35">
      <c r="A6" s="65" t="s">
        <v>268</v>
      </c>
      <c r="B6" s="69" t="s">
        <v>269</v>
      </c>
      <c r="C6" s="68" t="s">
        <v>270</v>
      </c>
    </row>
    <row r="7" spans="1:3" ht="142.25" customHeight="1" thickBot="1" x14ac:dyDescent="0.4">
      <c r="A7" s="62"/>
      <c r="B7" s="63"/>
      <c r="C7" s="64" t="str">
        <f>IF(AND('Data for graphs'!N2=100%,'Data for graphs'!E25=0),"Proceed","Do not submit")</f>
        <v>Do not submit</v>
      </c>
    </row>
    <row r="8" spans="1:3" ht="15" thickBot="1" x14ac:dyDescent="0.4"/>
    <row r="9" spans="1:3" s="27" customFormat="1" x14ac:dyDescent="0.35">
      <c r="A9" s="67" t="s">
        <v>6</v>
      </c>
      <c r="B9" s="69" t="s">
        <v>269</v>
      </c>
      <c r="C9" s="68"/>
    </row>
    <row r="10" spans="1:3" ht="142.25" customHeight="1" thickBot="1" x14ac:dyDescent="0.4">
      <c r="A10" s="62"/>
      <c r="B10" s="63"/>
      <c r="C10" s="66" t="str">
        <f>HYPERLINK("#'General Assessment'!A1", "Return to General Assessment")</f>
        <v>Return to General Assessment</v>
      </c>
    </row>
    <row r="11" spans="1:3" ht="15" thickBot="1" x14ac:dyDescent="0.4"/>
    <row r="12" spans="1:3" s="27" customFormat="1" x14ac:dyDescent="0.35">
      <c r="A12" s="67" t="s">
        <v>271</v>
      </c>
      <c r="B12" s="69" t="s">
        <v>269</v>
      </c>
      <c r="C12" s="68"/>
    </row>
    <row r="13" spans="1:3" ht="142.25" customHeight="1" thickBot="1" x14ac:dyDescent="0.4">
      <c r="A13" s="62"/>
      <c r="B13" s="63"/>
      <c r="C13" s="66" t="str">
        <f>HYPERLINK("#'Solution Category Requirements'!A1", "Return to Solution Category Requirements")</f>
        <v>Return to Solution Category Requirements</v>
      </c>
    </row>
    <row r="14" spans="1:3" ht="15" thickBot="1" x14ac:dyDescent="0.4"/>
    <row r="15" spans="1:3" s="27" customFormat="1" x14ac:dyDescent="0.35">
      <c r="A15" s="67" t="s">
        <v>257</v>
      </c>
      <c r="B15" s="69" t="s">
        <v>269</v>
      </c>
      <c r="C15" s="68"/>
    </row>
    <row r="16" spans="1:3" ht="142.25" customHeight="1" thickBot="1" x14ac:dyDescent="0.4">
      <c r="A16" s="62"/>
      <c r="B16" s="63"/>
      <c r="C16" s="66" t="str">
        <f>HYPERLINK("#'Satisfaction Survey'!A4", "Return to Satisfaction Survey")</f>
        <v>Return to Satisfaction Survey</v>
      </c>
    </row>
    <row r="17" x14ac:dyDescent="0.35"/>
  </sheetData>
  <sheetProtection algorithmName="SHA-512" hashValue="XKgvsrH+SCHUeyiiPldUorLCAUi13YaJpjvtlyZsSw8mIwKeeqYHAVU4Q6OSNXHeMZu/uhpjqejJioRxWCi+9A==" saltValue="AhFnVNJseAel0dVB4PM+1w=="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AF29"/>
  <sheetViews>
    <sheetView zoomScale="88" zoomScaleNormal="88" workbookViewId="0">
      <selection activeCell="W15" sqref="W15"/>
    </sheetView>
  </sheetViews>
  <sheetFormatPr defaultRowHeight="14.5" x14ac:dyDescent="0.35"/>
  <cols>
    <col min="2" max="2" width="45.81640625" bestFit="1" customWidth="1"/>
    <col min="3" max="3" width="13.1796875" bestFit="1" customWidth="1"/>
    <col min="26" max="26" width="8.81640625" style="116"/>
  </cols>
  <sheetData>
    <row r="1" spans="1:32" x14ac:dyDescent="0.35">
      <c r="A1" t="s">
        <v>272</v>
      </c>
      <c r="E1" t="s">
        <v>273</v>
      </c>
      <c r="H1" t="s">
        <v>274</v>
      </c>
      <c r="M1" t="s">
        <v>268</v>
      </c>
    </row>
    <row r="2" spans="1:32" x14ac:dyDescent="0.35">
      <c r="A2" t="s">
        <v>275</v>
      </c>
      <c r="B2" s="14">
        <f>COUNTIF('General Assessment'!D12:D21,"Yes")/B6+COUNTIF('General Assessment'!D12:D21,"No")/B6</f>
        <v>0</v>
      </c>
      <c r="E2" t="s">
        <v>276</v>
      </c>
      <c r="F2" s="15">
        <f>B13</f>
        <v>0</v>
      </c>
      <c r="H2" t="s">
        <v>276</v>
      </c>
      <c r="I2" s="14">
        <f>J2/5</f>
        <v>0</v>
      </c>
      <c r="J2">
        <f>'Satisfaction Survey'!B18</f>
        <v>0</v>
      </c>
      <c r="M2" t="s">
        <v>276</v>
      </c>
      <c r="N2" s="14">
        <f>SUM(B2,F2,I2)/3</f>
        <v>0</v>
      </c>
    </row>
    <row r="3" spans="1:32" x14ac:dyDescent="0.35">
      <c r="A3" t="s">
        <v>277</v>
      </c>
      <c r="B3" s="15">
        <f>100%-B2</f>
        <v>1</v>
      </c>
      <c r="E3" t="s">
        <v>277</v>
      </c>
      <c r="F3" s="15">
        <f t="shared" ref="F3:F5" si="0">B14</f>
        <v>1</v>
      </c>
      <c r="H3" t="s">
        <v>278</v>
      </c>
      <c r="I3" s="14">
        <f>1-I2</f>
        <v>1</v>
      </c>
      <c r="J3">
        <f>5-J2</f>
        <v>5</v>
      </c>
      <c r="M3" t="s">
        <v>277</v>
      </c>
      <c r="N3" s="14">
        <f>SUM(B3,F3,I3)/3</f>
        <v>1</v>
      </c>
    </row>
    <row r="4" spans="1:32" x14ac:dyDescent="0.35">
      <c r="A4" t="s">
        <v>279</v>
      </c>
      <c r="B4" s="14">
        <f>COUNTIF('General Assessment'!D15:D21,"Yes")/B6</f>
        <v>0</v>
      </c>
      <c r="E4" t="s">
        <v>279</v>
      </c>
      <c r="F4" s="15">
        <f t="shared" si="0"/>
        <v>0</v>
      </c>
      <c r="H4" t="s">
        <v>279</v>
      </c>
    </row>
    <row r="5" spans="1:32" x14ac:dyDescent="0.35">
      <c r="A5" t="s">
        <v>280</v>
      </c>
      <c r="B5" s="14">
        <f>COUNTIF('General Assessment'!D15:D21,"No")/B6</f>
        <v>0</v>
      </c>
      <c r="E5" t="s">
        <v>280</v>
      </c>
      <c r="F5" s="15">
        <f t="shared" si="0"/>
        <v>0</v>
      </c>
      <c r="H5" t="s">
        <v>280</v>
      </c>
    </row>
    <row r="6" spans="1:32" x14ac:dyDescent="0.35">
      <c r="A6" t="s">
        <v>281</v>
      </c>
      <c r="B6">
        <f>COUNTIF('General Assessment'!A12:A26, "&lt;&gt;")</f>
        <v>10</v>
      </c>
    </row>
    <row r="7" spans="1:32" x14ac:dyDescent="0.35">
      <c r="S7" t="s">
        <v>282</v>
      </c>
    </row>
    <row r="9" spans="1:32" x14ac:dyDescent="0.35">
      <c r="A9" t="s">
        <v>283</v>
      </c>
    </row>
    <row r="11" spans="1:32" x14ac:dyDescent="0.35">
      <c r="A11" t="s">
        <v>273</v>
      </c>
      <c r="Z11" s="117" t="s">
        <v>284</v>
      </c>
    </row>
    <row r="12" spans="1:32" x14ac:dyDescent="0.35">
      <c r="B12" t="s">
        <v>273</v>
      </c>
      <c r="C12" s="84">
        <v>1</v>
      </c>
      <c r="D12" s="84">
        <v>2</v>
      </c>
      <c r="E12" s="84">
        <v>3</v>
      </c>
      <c r="F12" s="84">
        <v>4</v>
      </c>
      <c r="G12" s="84">
        <v>5</v>
      </c>
      <c r="H12" s="84">
        <v>6</v>
      </c>
      <c r="I12" s="84">
        <v>7</v>
      </c>
      <c r="J12" s="84">
        <v>8</v>
      </c>
      <c r="K12" s="84">
        <v>9</v>
      </c>
      <c r="L12" s="84">
        <v>10</v>
      </c>
      <c r="M12" s="84">
        <v>11</v>
      </c>
      <c r="N12" s="84">
        <v>12</v>
      </c>
      <c r="O12" s="84">
        <v>13</v>
      </c>
      <c r="P12" s="84">
        <v>14</v>
      </c>
      <c r="Q12" s="84">
        <v>15</v>
      </c>
      <c r="R12" s="84">
        <v>16</v>
      </c>
      <c r="S12" s="84">
        <v>17</v>
      </c>
      <c r="T12" s="84">
        <v>18</v>
      </c>
      <c r="U12" s="84">
        <v>19</v>
      </c>
      <c r="V12" s="84">
        <v>20</v>
      </c>
      <c r="W12" s="84">
        <v>21</v>
      </c>
      <c r="X12" s="84">
        <v>22</v>
      </c>
      <c r="Y12" s="84">
        <v>23</v>
      </c>
      <c r="AC12" s="84"/>
      <c r="AD12" s="84"/>
      <c r="AE12" s="84"/>
      <c r="AF12" s="84"/>
    </row>
    <row r="13" spans="1:32" x14ac:dyDescent="0.35">
      <c r="A13" t="s">
        <v>276</v>
      </c>
      <c r="B13" s="14" cm="1">
        <f t="array" ref="B13">IFERROR(INDEX(C13:AF13, MATCH(TRUE, C13:AF13&gt;0, 0)), 0)</f>
        <v>0</v>
      </c>
      <c r="C13" s="71">
        <f>SUM(C15:C16)</f>
        <v>0</v>
      </c>
      <c r="D13" s="71">
        <f t="shared" ref="D13:R13" si="1">SUM(D15:D16)</f>
        <v>0</v>
      </c>
      <c r="E13" s="71">
        <f t="shared" si="1"/>
        <v>0</v>
      </c>
      <c r="F13" s="71">
        <f t="shared" si="1"/>
        <v>0</v>
      </c>
      <c r="G13" s="71">
        <f t="shared" si="1"/>
        <v>0</v>
      </c>
      <c r="H13" s="71">
        <f t="shared" si="1"/>
        <v>0</v>
      </c>
      <c r="I13" s="71">
        <f t="shared" si="1"/>
        <v>0</v>
      </c>
      <c r="J13" s="71">
        <f t="shared" si="1"/>
        <v>0</v>
      </c>
      <c r="K13" s="71">
        <f t="shared" si="1"/>
        <v>0</v>
      </c>
      <c r="L13" s="71">
        <f t="shared" si="1"/>
        <v>0</v>
      </c>
      <c r="M13" s="71">
        <f t="shared" si="1"/>
        <v>0</v>
      </c>
      <c r="N13" s="71">
        <f t="shared" si="1"/>
        <v>0</v>
      </c>
      <c r="O13" s="71">
        <f t="shared" si="1"/>
        <v>0</v>
      </c>
      <c r="P13" s="71">
        <f t="shared" si="1"/>
        <v>0</v>
      </c>
      <c r="Q13" s="71">
        <f t="shared" si="1"/>
        <v>0</v>
      </c>
      <c r="R13" s="71">
        <f t="shared" si="1"/>
        <v>0</v>
      </c>
      <c r="S13" s="71">
        <f t="shared" ref="S13:T13" si="2">SUM(S15:S16)</f>
        <v>0</v>
      </c>
      <c r="T13" s="71">
        <f t="shared" si="2"/>
        <v>0</v>
      </c>
      <c r="U13" s="71">
        <f t="shared" ref="U13" si="3">SUM(U15:U16)</f>
        <v>0</v>
      </c>
      <c r="V13" s="71">
        <f>SUM(V15:V16)</f>
        <v>0</v>
      </c>
      <c r="W13" s="71">
        <f t="shared" ref="W13:Y13" si="4">SUM(W15:W16)</f>
        <v>0</v>
      </c>
      <c r="X13" s="71" t="e">
        <f t="shared" si="4"/>
        <v>#DIV/0!</v>
      </c>
      <c r="Y13" s="71" t="e">
        <f t="shared" si="4"/>
        <v>#DIV/0!</v>
      </c>
      <c r="AA13" s="71"/>
      <c r="AB13" s="71"/>
      <c r="AC13" s="71"/>
      <c r="AD13" s="71"/>
      <c r="AE13" s="71"/>
      <c r="AF13" s="71"/>
    </row>
    <row r="14" spans="1:32" x14ac:dyDescent="0.35">
      <c r="A14" t="s">
        <v>277</v>
      </c>
      <c r="B14" s="15">
        <f>100%-B13</f>
        <v>1</v>
      </c>
      <c r="C14" s="15">
        <f>100%-C13</f>
        <v>1</v>
      </c>
      <c r="D14" s="15">
        <f t="shared" ref="D14:R14" si="5">100%-D13</f>
        <v>1</v>
      </c>
      <c r="E14" s="15">
        <f t="shared" si="5"/>
        <v>1</v>
      </c>
      <c r="F14" s="15">
        <f t="shared" si="5"/>
        <v>1</v>
      </c>
      <c r="G14" s="15">
        <f t="shared" si="5"/>
        <v>1</v>
      </c>
      <c r="H14" s="15">
        <f t="shared" si="5"/>
        <v>1</v>
      </c>
      <c r="I14" s="15">
        <f t="shared" si="5"/>
        <v>1</v>
      </c>
      <c r="J14" s="15">
        <f t="shared" si="5"/>
        <v>1</v>
      </c>
      <c r="K14" s="15">
        <f t="shared" si="5"/>
        <v>1</v>
      </c>
      <c r="L14" s="15">
        <f t="shared" si="5"/>
        <v>1</v>
      </c>
      <c r="M14" s="15">
        <f t="shared" si="5"/>
        <v>1</v>
      </c>
      <c r="N14" s="15">
        <f t="shared" si="5"/>
        <v>1</v>
      </c>
      <c r="O14" s="15">
        <f t="shared" si="5"/>
        <v>1</v>
      </c>
      <c r="P14" s="15">
        <f t="shared" si="5"/>
        <v>1</v>
      </c>
      <c r="Q14" s="15">
        <f t="shared" si="5"/>
        <v>1</v>
      </c>
      <c r="R14" s="15">
        <f t="shared" si="5"/>
        <v>1</v>
      </c>
      <c r="S14" s="15">
        <f t="shared" ref="S14:T14" si="6">100%-S13</f>
        <v>1</v>
      </c>
      <c r="T14" s="15">
        <f t="shared" si="6"/>
        <v>1</v>
      </c>
      <c r="U14" s="15">
        <f t="shared" ref="U14" si="7">100%-U13</f>
        <v>1</v>
      </c>
      <c r="V14" s="15">
        <f>100%-V13</f>
        <v>1</v>
      </c>
      <c r="W14" s="15">
        <f t="shared" ref="W14:Y14" si="8">100%-W13</f>
        <v>1</v>
      </c>
      <c r="X14" s="15" t="e">
        <f t="shared" si="8"/>
        <v>#DIV/0!</v>
      </c>
      <c r="Y14" s="15" t="e">
        <f t="shared" si="8"/>
        <v>#DIV/0!</v>
      </c>
      <c r="AA14" s="15"/>
      <c r="AC14" s="15"/>
      <c r="AD14" s="15"/>
      <c r="AE14" s="15"/>
      <c r="AF14" s="15"/>
    </row>
    <row r="15" spans="1:32" x14ac:dyDescent="0.35">
      <c r="A15" t="s">
        <v>279</v>
      </c>
      <c r="B15" s="14">
        <f>HLOOKUP(B13,C13:AF16,3)</f>
        <v>0</v>
      </c>
      <c r="C15" s="14">
        <f>COUNTIFS('Solution Category Requirements'!$A$23:$A$431,"&gt;"&amp;C12,'Solution Category Requirements'!$A$23:$A$431,"&lt;"&amp;D12,'Solution Category Requirements'!$D$23:$D$431,"Yes")/C17</f>
        <v>0</v>
      </c>
      <c r="D15" s="14">
        <f>COUNTIFS('Solution Category Requirements'!$A$23:$A$431,"&gt;"&amp;D12,'Solution Category Requirements'!$A$23:$A$431,"&lt;"&amp;E12,'Solution Category Requirements'!$D$23:$D$431,"Yes")/D17</f>
        <v>0</v>
      </c>
      <c r="E15" s="14">
        <f>COUNTIFS('Solution Category Requirements'!$A$23:$A$431,"&gt;"&amp;E12,'Solution Category Requirements'!$A$23:$A$431,"&lt;"&amp;F12,'Solution Category Requirements'!$D$23:$D$431,"Yes")/E17</f>
        <v>0</v>
      </c>
      <c r="F15" s="14">
        <f>COUNTIFS('Solution Category Requirements'!$A$23:$A$431,"&gt;"&amp;F12,'Solution Category Requirements'!$A$23:$A$431,"&lt;"&amp;G12,'Solution Category Requirements'!$D$23:$D$431,"Yes")/F17</f>
        <v>0</v>
      </c>
      <c r="G15" s="14">
        <f>COUNTIFS('Solution Category Requirements'!$A$23:$A$431,"&gt;"&amp;G12,'Solution Category Requirements'!$A$23:$A$431,"&lt;"&amp;H12,'Solution Category Requirements'!$D$23:$D$431,"Yes")/G17</f>
        <v>0</v>
      </c>
      <c r="H15" s="14">
        <f>COUNTIFS('Solution Category Requirements'!$A$23:$A$431,"&gt;"&amp;H12,'Solution Category Requirements'!$A$23:$A$431,"&lt;"&amp;I12,'Solution Category Requirements'!$D$23:$D$431,"Yes")/H17</f>
        <v>0</v>
      </c>
      <c r="I15" s="14">
        <f>COUNTIFS('Solution Category Requirements'!$A$23:$A$431,"&gt;"&amp;I12,'Solution Category Requirements'!$A$23:$A$431,"&lt;"&amp;J12,'Solution Category Requirements'!$D$23:$D$431,"Yes")/I17</f>
        <v>0</v>
      </c>
      <c r="J15" s="14">
        <f>COUNTIFS('Solution Category Requirements'!$A$23:$A$431,"&gt;"&amp;J12,'Solution Category Requirements'!$A$23:$A$431,"&lt;"&amp;K12,'Solution Category Requirements'!$D$23:$D$431,"Yes")/J17</f>
        <v>0</v>
      </c>
      <c r="K15" s="14">
        <f>COUNTIFS('Solution Category Requirements'!$A$23:$A$431,"&gt;"&amp;K12,'Solution Category Requirements'!$A$23:$A$431,"&lt;"&amp;L12,'Solution Category Requirements'!$D$23:$D$431,"Yes")/K17</f>
        <v>0</v>
      </c>
      <c r="L15" s="14">
        <f>COUNTIFS('Solution Category Requirements'!$A$23:$A$431,"&gt;"&amp;L12,'Solution Category Requirements'!$A$23:$A$431,"&lt;"&amp;M12,'Solution Category Requirements'!$D$23:$D$431,"Yes")/L17</f>
        <v>0</v>
      </c>
      <c r="M15" s="14">
        <f>COUNTIFS('Solution Category Requirements'!$A$23:$A$431,"&gt;"&amp;M12,'Solution Category Requirements'!$A$23:$A$431,"&lt;"&amp;N12,'Solution Category Requirements'!$D$23:$D$431,"Yes")/M17</f>
        <v>0</v>
      </c>
      <c r="N15" s="14">
        <f>COUNTIFS('Solution Category Requirements'!$A$23:$A$431,"&gt;"&amp;N12,'Solution Category Requirements'!$A$23:$A$431,"&lt;"&amp;O12,'Solution Category Requirements'!$D$23:$D$431,"Yes")/N17</f>
        <v>0</v>
      </c>
      <c r="O15" s="14">
        <f>COUNTIFS('Solution Category Requirements'!$A$23:$A$431,"&gt;"&amp;O12,'Solution Category Requirements'!$A$23:$A$431,"&lt;"&amp;P12,'Solution Category Requirements'!$D$23:$D$431,"Yes")/O17</f>
        <v>0</v>
      </c>
      <c r="P15" s="14">
        <f>COUNTIFS('Solution Category Requirements'!$A$23:$A$431,"&gt;"&amp;P12,'Solution Category Requirements'!$A$23:$A$431,"&lt;"&amp;Q12,'Solution Category Requirements'!$D$23:$D$431,"Yes")/P17</f>
        <v>0</v>
      </c>
      <c r="Q15" s="14">
        <f>COUNTIFS('Solution Category Requirements'!$A$23:$A$431,"&gt;"&amp;Q12,'Solution Category Requirements'!$A$23:$A$431,"&lt;"&amp;R12,'Solution Category Requirements'!$D$23:$D$431,"Yes")/Q17</f>
        <v>0</v>
      </c>
      <c r="R15" s="14">
        <f>COUNTIFS('Solution Category Requirements'!$A$23:$A$431,"&gt;"&amp;R12,'Solution Category Requirements'!$A$23:$A$431,"&lt;"&amp;S12,'Solution Category Requirements'!$D$23:$D$431,"Yes")/R17</f>
        <v>0</v>
      </c>
      <c r="S15" s="14">
        <f>COUNTIFS('Solution Category Requirements'!$A$23:$A$431,"&gt;"&amp;S12,'Solution Category Requirements'!$A$23:$A$431,"&lt;"&amp;T12,'Solution Category Requirements'!$D$23:$D$431,"Yes")/S17</f>
        <v>0</v>
      </c>
      <c r="T15" s="14">
        <f>COUNTIFS('Solution Category Requirements'!$A$23:$A$431,"&gt;"&amp;T12,'Solution Category Requirements'!$A$23:$A$431,"&lt;"&amp;U12,'Solution Category Requirements'!$D$23:$D$431,"Yes")/T17</f>
        <v>0</v>
      </c>
      <c r="U15" s="14">
        <f>COUNTIFS('Solution Category Requirements'!$A$23:$A$431,"&gt;"&amp;U12,'Solution Category Requirements'!$A$23:$A$431,"&lt;"&amp;V12,'Solution Category Requirements'!$D$23:$D$431,"Yes")/U17</f>
        <v>0</v>
      </c>
      <c r="V15" s="14">
        <f>COUNTIFS('Solution Category Requirements'!$A$23:$A$431,"&gt;"&amp;V12,'Solution Category Requirements'!$A$23:$A$431,"&lt;"&amp;W12,'Solution Category Requirements'!$D$23:$D$431,"Yes")/V17</f>
        <v>0</v>
      </c>
      <c r="W15" s="14">
        <f>COUNTIFS('Solution Category Requirements'!$A$23:$A$431,"&gt;"&amp;W12,'Solution Category Requirements'!$A$23:$A$431,"&lt;"&amp;X12,'Solution Category Requirements'!$D$23:$D$431,"Yes")/W17</f>
        <v>0</v>
      </c>
      <c r="X15" s="14" t="e">
        <f>COUNTIFS('Solution Category Requirements'!$A$23:$A$431,"&gt;"&amp;X12,'Solution Category Requirements'!$A$23:$A$431,"&lt;"&amp;Y12,'Solution Category Requirements'!$D$23:$D$431,"Yes")/X17</f>
        <v>#DIV/0!</v>
      </c>
      <c r="Y15" s="14" t="e">
        <f>COUNTIFS('Solution Category Requirements'!$A$23:$A$431,"&gt;"&amp;Y12,'Solution Category Requirements'!$A$23:$A$431,"&lt;"&amp;Z12,'Solution Category Requirements'!$D$23:$D$431,"Yes")/Y17</f>
        <v>#DIV/0!</v>
      </c>
      <c r="AA15" s="14"/>
      <c r="AC15" s="14"/>
      <c r="AD15" s="14"/>
      <c r="AE15" s="14"/>
      <c r="AF15" s="14"/>
    </row>
    <row r="16" spans="1:32" x14ac:dyDescent="0.35">
      <c r="A16" t="s">
        <v>280</v>
      </c>
      <c r="B16" s="14">
        <f>HLOOKUP(B13,C13:AF16,4)</f>
        <v>0</v>
      </c>
      <c r="C16" s="14">
        <f>COUNTIFS('Solution Category Requirements'!$A$23:$A$431,"&gt;"&amp;C12,'Solution Category Requirements'!$A$23:$A$431,"&lt;"&amp;D12,'Solution Category Requirements'!$D$23:$D$431,"No")/C17</f>
        <v>0</v>
      </c>
      <c r="D16" s="14">
        <f>COUNTIFS('Solution Category Requirements'!$A$23:$A$431,"&gt;"&amp;D12,'Solution Category Requirements'!$A$23:$A$431,"&lt;"&amp;E12,'Solution Category Requirements'!$D$23:$D$431,"No")/D17</f>
        <v>0</v>
      </c>
      <c r="E16" s="14">
        <f>COUNTIFS('Solution Category Requirements'!$A$23:$A$431,"&gt;"&amp;E12,'Solution Category Requirements'!$A$23:$A$431,"&lt;"&amp;F12,'Solution Category Requirements'!$D$23:$D$431,"No")/E17</f>
        <v>0</v>
      </c>
      <c r="F16" s="14">
        <f>COUNTIFS('Solution Category Requirements'!$A$23:$A$431,"&gt;"&amp;F12,'Solution Category Requirements'!$A$23:$A$431,"&lt;"&amp;G12,'Solution Category Requirements'!$D$23:$D$431,"No")/F17</f>
        <v>0</v>
      </c>
      <c r="G16" s="14">
        <f>COUNTIFS('Solution Category Requirements'!$A$23:$A$431,"&gt;"&amp;G12,'Solution Category Requirements'!$A$23:$A$431,"&lt;"&amp;H12,'Solution Category Requirements'!$D$23:$D$431,"No")/G17</f>
        <v>0</v>
      </c>
      <c r="H16" s="14">
        <f>COUNTIFS('Solution Category Requirements'!$A$23:$A$431,"&gt;"&amp;H12,'Solution Category Requirements'!$A$23:$A$431,"&lt;"&amp;I12,'Solution Category Requirements'!$D$23:$D$431,"No")/H17</f>
        <v>0</v>
      </c>
      <c r="I16" s="14">
        <f>COUNTIFS('Solution Category Requirements'!$A$23:$A$431,"&gt;"&amp;I12,'Solution Category Requirements'!$A$23:$A$431,"&lt;"&amp;J12,'Solution Category Requirements'!$D$23:$D$431,"No")/I17</f>
        <v>0</v>
      </c>
      <c r="J16" s="14">
        <f>COUNTIFS('Solution Category Requirements'!$A$23:$A$431,"&gt;"&amp;J12,'Solution Category Requirements'!$A$23:$A$431,"&lt;"&amp;K12,'Solution Category Requirements'!$D$23:$D$431,"No")/J17</f>
        <v>0</v>
      </c>
      <c r="K16" s="14">
        <f>COUNTIFS('Solution Category Requirements'!$A$23:$A$431,"&gt;"&amp;K12,'Solution Category Requirements'!$A$23:$A$431,"&lt;"&amp;L12,'Solution Category Requirements'!$D$23:$D$431,"No")/K17</f>
        <v>0</v>
      </c>
      <c r="L16" s="14">
        <f>COUNTIFS('Solution Category Requirements'!$A$23:$A$431,"&gt;"&amp;L12,'Solution Category Requirements'!$A$23:$A$431,"&lt;"&amp;M12,'Solution Category Requirements'!$D$23:$D$431,"No")/L17</f>
        <v>0</v>
      </c>
      <c r="M16" s="14">
        <f>COUNTIFS('Solution Category Requirements'!$A$23:$A$431,"&gt;"&amp;M12,'Solution Category Requirements'!$A$23:$A$431,"&lt;"&amp;N12,'Solution Category Requirements'!$D$23:$D$431,"No")/M17</f>
        <v>0</v>
      </c>
      <c r="N16" s="14">
        <f>COUNTIFS('Solution Category Requirements'!$A$23:$A$431,"&gt;"&amp;N12,'Solution Category Requirements'!$A$23:$A$431,"&lt;"&amp;O12,'Solution Category Requirements'!$D$23:$D$431,"No")/N17</f>
        <v>0</v>
      </c>
      <c r="O16" s="14">
        <f>COUNTIFS('Solution Category Requirements'!$A$23:$A$431,"&gt;"&amp;O12,'Solution Category Requirements'!$A$23:$A$431,"&lt;"&amp;P12,'Solution Category Requirements'!$D$23:$D$431,"No")/O17</f>
        <v>0</v>
      </c>
      <c r="P16" s="14">
        <f>COUNTIFS('Solution Category Requirements'!$A$23:$A$431,"&gt;"&amp;P12,'Solution Category Requirements'!$A$23:$A$431,"&lt;"&amp;Q12,'Solution Category Requirements'!$D$23:$D$431,"No")/P17</f>
        <v>0</v>
      </c>
      <c r="Q16" s="14">
        <f>COUNTIFS('Solution Category Requirements'!$A$23:$A$431,"&gt;"&amp;Q12,'Solution Category Requirements'!$A$23:$A$431,"&lt;"&amp;R12,'Solution Category Requirements'!$D$23:$D$431,"No")/Q17</f>
        <v>0</v>
      </c>
      <c r="R16" s="14">
        <f>COUNTIFS('Solution Category Requirements'!$A$23:$A$431,"&gt;"&amp;R12,'Solution Category Requirements'!$A$23:$A$431,"&lt;"&amp;S12,'Solution Category Requirements'!$D$23:$D$431,"No")/R17</f>
        <v>0</v>
      </c>
      <c r="S16" s="14">
        <f>COUNTIFS('Solution Category Requirements'!$A$23:$A$431,"&gt;"&amp;S12,'Solution Category Requirements'!$A$23:$A$431,"&lt;"&amp;T12,'Solution Category Requirements'!$D$23:$D$431,"No")/S17</f>
        <v>0</v>
      </c>
      <c r="T16" s="14">
        <f>COUNTIFS('Solution Category Requirements'!$A$23:$A$431,"&gt;"&amp;T12,'Solution Category Requirements'!$A$23:$A$431,"&lt;"&amp;U12,'Solution Category Requirements'!$D$23:$D$431,"No")/T17</f>
        <v>0</v>
      </c>
      <c r="U16" s="14">
        <f>COUNTIFS('Solution Category Requirements'!$A$23:$A$431,"&gt;"&amp;U12,'Solution Category Requirements'!$A$23:$A$431,"&lt;"&amp;V12,'Solution Category Requirements'!$D$23:$D$431,"No")/U17</f>
        <v>0</v>
      </c>
      <c r="V16" s="14">
        <f>COUNTIFS('Solution Category Requirements'!$A$23:$A$431,"&gt;"&amp;V12,'Solution Category Requirements'!$A$23:$A$431,"&lt;"&amp;W12,'Solution Category Requirements'!$D$23:$D$431,"No")/V17</f>
        <v>0</v>
      </c>
      <c r="W16" s="14">
        <f>COUNTIFS('Solution Category Requirements'!$A$23:$A$431,"&gt;"&amp;W12,'Solution Category Requirements'!$A$23:$A$431,"&lt;"&amp;X12,'Solution Category Requirements'!$D$23:$D$431,"No")/W17</f>
        <v>0</v>
      </c>
      <c r="X16" s="14" t="e">
        <f>COUNTIFS('Solution Category Requirements'!$A$23:$A$431,"&gt;"&amp;X12,'Solution Category Requirements'!$A$23:$A$431,"&lt;"&amp;Y12,'Solution Category Requirements'!$D$23:$D$431,"No")/X17</f>
        <v>#DIV/0!</v>
      </c>
      <c r="Y16" s="14" t="e">
        <f>COUNTIFS('Solution Category Requirements'!$A$23:$A$431,"&gt;"&amp;Y12,'Solution Category Requirements'!$A$23:$A$431,"&lt;"&amp;Z12,'Solution Category Requirements'!$D$23:$D$431,"No")/Y17</f>
        <v>#DIV/0!</v>
      </c>
      <c r="AA16" s="14"/>
      <c r="AC16" s="14"/>
      <c r="AD16" s="14"/>
      <c r="AE16" s="14"/>
      <c r="AF16" s="14"/>
    </row>
    <row r="17" spans="1:32" x14ac:dyDescent="0.35">
      <c r="A17" t="s">
        <v>285</v>
      </c>
      <c r="B17" s="14"/>
      <c r="C17" s="72">
        <f>COUNTIFS('Solution Category Requirements'!$A$36:$A$559,"&gt;"&amp;C12,'Solution Category Requirements'!$A$36:$A$559,"&lt;"&amp;D12)</f>
        <v>10</v>
      </c>
      <c r="D17" s="72">
        <f>COUNTIFS('Solution Category Requirements'!$A$36:$A$559,"&gt;"&amp;D12,'Solution Category Requirements'!$A$36:$A$559,"&lt;"&amp;E12)</f>
        <v>7</v>
      </c>
      <c r="E17" s="72">
        <f>COUNTIFS('Solution Category Requirements'!$A$36:$A$559,"&gt;"&amp;E12,'Solution Category Requirements'!$A$36:$A$559,"&lt;"&amp;F12)</f>
        <v>3</v>
      </c>
      <c r="F17" s="72">
        <f>COUNTIFS('Solution Category Requirements'!$A$36:$A$559,"&gt;"&amp;F12,'Solution Category Requirements'!$A$36:$A$559,"&lt;"&amp;G12)</f>
        <v>7</v>
      </c>
      <c r="G17" s="72">
        <f>COUNTIFS('Solution Category Requirements'!$A$36:$A$559,"&gt;"&amp;G12,'Solution Category Requirements'!$A$36:$A$559,"&lt;"&amp;H12)</f>
        <v>9</v>
      </c>
      <c r="H17" s="72">
        <f>COUNTIFS('Solution Category Requirements'!$A$36:$A$559,"&gt;"&amp;H12,'Solution Category Requirements'!$A$36:$A$559,"&lt;"&amp;I12)</f>
        <v>13</v>
      </c>
      <c r="I17" s="72">
        <f>COUNTIFS('Solution Category Requirements'!$A$36:$A$559,"&gt;"&amp;I12,'Solution Category Requirements'!$A$36:$A$559,"&lt;"&amp;J12)</f>
        <v>9</v>
      </c>
      <c r="J17" s="72">
        <f>COUNTIFS('Solution Category Requirements'!$A$36:$A$559,"&gt;"&amp;J12,'Solution Category Requirements'!$A$36:$A$559,"&lt;"&amp;K12)</f>
        <v>8</v>
      </c>
      <c r="K17" s="72">
        <f>COUNTIFS('Solution Category Requirements'!$A$36:$A$559,"&gt;"&amp;K12,'Solution Category Requirements'!$A$36:$A$559,"&lt;"&amp;L12)</f>
        <v>17</v>
      </c>
      <c r="L17" s="72">
        <f>COUNTIFS('Solution Category Requirements'!$A$36:$A$559,"&gt;"&amp;L12,'Solution Category Requirements'!$A$36:$A$559,"&lt;"&amp;M12)</f>
        <v>15</v>
      </c>
      <c r="M17" s="72">
        <f>COUNTIFS('Solution Category Requirements'!$A$36:$A$559,"&gt;"&amp;M12,'Solution Category Requirements'!$A$36:$A$559,"&lt;"&amp;N12)</f>
        <v>22</v>
      </c>
      <c r="N17" s="72">
        <f>COUNTIFS('Solution Category Requirements'!$A$36:$A$559,"&gt;"&amp;N12,'Solution Category Requirements'!$A$36:$A$559,"&lt;"&amp;O12)</f>
        <v>5</v>
      </c>
      <c r="O17" s="72">
        <f>COUNTIFS('Solution Category Requirements'!$A$36:$A$559,"&gt;"&amp;O12,'Solution Category Requirements'!$A$36:$A$559,"&lt;"&amp;P12)</f>
        <v>5</v>
      </c>
      <c r="P17" s="72">
        <f>COUNTIFS('Solution Category Requirements'!$A$36:$A$559,"&gt;"&amp;P12,'Solution Category Requirements'!$A$36:$A$559,"&lt;"&amp;Q12)</f>
        <v>9</v>
      </c>
      <c r="Q17" s="72">
        <f>COUNTIFS('Solution Category Requirements'!$A$36:$A$559,"&gt;"&amp;Q12,'Solution Category Requirements'!$A$36:$A$559,"&lt;"&amp;R12)</f>
        <v>6</v>
      </c>
      <c r="R17" s="72">
        <f>COUNTIFS('Solution Category Requirements'!$A$36:$A$559,"&gt;"&amp;R12,'Solution Category Requirements'!$A$36:$A$559,"&lt;"&amp;S12)</f>
        <v>13</v>
      </c>
      <c r="S17" s="72">
        <f>COUNTIFS('Solution Category Requirements'!$A$36:$A$559,"&gt;"&amp;S12,'Solution Category Requirements'!$A$36:$A$559,"&lt;"&amp;T12)</f>
        <v>13</v>
      </c>
      <c r="T17" s="72">
        <f>COUNTIFS('Solution Category Requirements'!$A$36:$A$559,"&gt;"&amp;T12,'Solution Category Requirements'!$A$36:$A$559,"&lt;"&amp;U12)</f>
        <v>13</v>
      </c>
      <c r="U17" s="72">
        <f>COUNTIFS('Solution Category Requirements'!$A$36:$A$559,"&gt;"&amp;U12,'Solution Category Requirements'!$A$36:$A$559,"&lt;"&amp;V12)</f>
        <v>14</v>
      </c>
      <c r="V17" s="72">
        <f>COUNTIFS('Solution Category Requirements'!$A$36:$A$559,"&gt;"&amp;V12,'Solution Category Requirements'!$A$36:$A$559,"&lt;"&amp;W12)</f>
        <v>9</v>
      </c>
      <c r="W17" s="72">
        <f>COUNTIFS('Solution Category Requirements'!$A$36:$A$559,"&gt;"&amp;W12,'Solution Category Requirements'!$A$36:$A$559,"&lt;"&amp;X12)</f>
        <v>12</v>
      </c>
      <c r="X17" s="72">
        <f>COUNTIFS('Solution Category Requirements'!$A$36:$A$559,"&gt;"&amp;X12,'Solution Category Requirements'!$A$36:$A$559,"&lt;"&amp;Y12)</f>
        <v>0</v>
      </c>
      <c r="Y17" s="72">
        <f>COUNTIFS('Solution Category Requirements'!$A$36:$A$559,"&gt;"&amp;Y12,'Solution Category Requirements'!$A$36:$A$559,"&lt;"&amp;Z12)</f>
        <v>0</v>
      </c>
      <c r="AA17" s="72"/>
      <c r="AB17" s="72"/>
      <c r="AC17" s="72"/>
      <c r="AD17" s="72"/>
      <c r="AE17" s="72"/>
      <c r="AF17" s="72"/>
    </row>
    <row r="19" spans="1:32" x14ac:dyDescent="0.35">
      <c r="A19" t="s">
        <v>286</v>
      </c>
      <c r="C19" s="88">
        <f>MATCH(D12,'Solution Category Requirements'!$A$20:$A$559,0)-MATCH(C12,'Solution Category Requirements'!$A$20:$A$559,0)-1</f>
        <v>10</v>
      </c>
      <c r="D19" s="88">
        <f>MATCH(E12,'Solution Category Requirements'!$A$19:$A$559,0)-MATCH(D12,'Solution Category Requirements'!$A$19:$A$559,0)-1</f>
        <v>7</v>
      </c>
      <c r="E19" s="88">
        <f>MATCH(F12,'Solution Category Requirements'!$A$21:$A$559,0)-MATCH(E12,'Solution Category Requirements'!$A$21:$A$559,0)-1</f>
        <v>3</v>
      </c>
      <c r="F19" s="88">
        <f>MATCH(G12,'Solution Category Requirements'!$A$22:$A$559,0)-MATCH(F12,'Solution Category Requirements'!$A$22:$A$559,0)-1</f>
        <v>7</v>
      </c>
      <c r="G19" s="88">
        <f>MATCH(H12,'Solution Category Requirements'!$A$23:$A$559,0)-MATCH(G12,'Solution Category Requirements'!$A$23:$A$559,0)-1</f>
        <v>9</v>
      </c>
      <c r="H19" s="88">
        <f>MATCH(I12,'Solution Category Requirements'!$A$24:$A$559,0)-MATCH(H12,'Solution Category Requirements'!$A$24:$A$559,0)-1</f>
        <v>13</v>
      </c>
      <c r="I19" s="88">
        <f>MATCH(J12,'Solution Category Requirements'!$A$25:$A$559,0)-MATCH(I12,'Solution Category Requirements'!$A$25:$A$559,0)-1</f>
        <v>9</v>
      </c>
      <c r="J19" s="88">
        <f>MATCH(K12,'Solution Category Requirements'!$A$26:$A$559,0)-MATCH(J12,'Solution Category Requirements'!$A$26:$A$559,0)-1</f>
        <v>8</v>
      </c>
      <c r="K19" s="88">
        <f>MATCH(L12,'Solution Category Requirements'!$A$27:$A$559,0)-MATCH(K12,'Solution Category Requirements'!$A$27:$A$559,0)-1</f>
        <v>17</v>
      </c>
      <c r="L19" s="88">
        <f>MATCH(M12,'Solution Category Requirements'!$A$28:$A$559,0)-MATCH(L12,'Solution Category Requirements'!$A$28:$A$559,0)-1</f>
        <v>15</v>
      </c>
      <c r="M19" s="88">
        <f>MATCH(N12,'Solution Category Requirements'!$A$34:$A$559,0)-MATCH(M12,'Solution Category Requirements'!$A$34:$A$559,0)-1</f>
        <v>22</v>
      </c>
      <c r="N19" s="88">
        <f>MATCH(O12,'Solution Category Requirements'!$A$35:$A$559,0)-MATCH(N12,'Solution Category Requirements'!$A$35:$A$559,0)-1</f>
        <v>5</v>
      </c>
      <c r="O19" s="88">
        <f>MATCH(P12,'Solution Category Requirements'!$A$36:$A$559,0)-MATCH(O12,'Solution Category Requirements'!$A$36:$A$559,0)-1</f>
        <v>5</v>
      </c>
      <c r="P19" s="88">
        <f>MATCH(Q12,'Solution Category Requirements'!$A$37:$A$559,0)-MATCH(P12,'Solution Category Requirements'!$A$37:$A$559,0)-1</f>
        <v>9</v>
      </c>
      <c r="Q19" s="88">
        <f>MATCH(R12,'Solution Category Requirements'!$A$38:$A$559,0)-MATCH(Q12,'Solution Category Requirements'!$A$38:$A$559,0)-1</f>
        <v>6</v>
      </c>
      <c r="R19" s="88">
        <f>MATCH(S12,'Solution Category Requirements'!$A$39:$A$559,0)-MATCH(R12,'Solution Category Requirements'!$A$39:$A$559,0)-1</f>
        <v>13</v>
      </c>
      <c r="S19" s="88">
        <f>MATCH(T12,'Solution Category Requirements'!$A$39:$A$559,0)-MATCH(S12,'Solution Category Requirements'!$A$39:$A$559,0)-1</f>
        <v>15</v>
      </c>
      <c r="T19" s="88">
        <f>MATCH(U12,'Solution Category Requirements'!$A$37:$A$559,0)-MATCH(T12,'Solution Category Requirements'!$A$37:$A$559,0)-1</f>
        <v>13</v>
      </c>
      <c r="U19" s="88">
        <f>MATCH(V12,'Solution Category Requirements'!$A$38:$A$559,0)-MATCH(U12,'Solution Category Requirements'!$A$38:$A$559,0)-1</f>
        <v>14</v>
      </c>
      <c r="V19" s="88">
        <f>MATCH(W12,'Solution Category Requirements'!$A$39:$A$559,0)-MATCH(V12,'Solution Category Requirements'!$A$39:$A$559,0)-1</f>
        <v>9</v>
      </c>
      <c r="W19" s="88" t="e">
        <f>MATCH(X12,'Solution Category Requirements'!$A$39:$A$559,0)-MATCH(W12,'Solution Category Requirements'!$A$39:$A$559,0)-1</f>
        <v>#N/A</v>
      </c>
      <c r="X19" s="88" t="e">
        <f>MATCH(AC12,'Solution Category Requirements'!$A$37:$A$559,0)-MATCH(X12,'Solution Category Requirements'!$A$37:$A$559,0)-1</f>
        <v>#N/A</v>
      </c>
      <c r="Y19" s="88" t="e">
        <f>MATCH(AD12,'Solution Category Requirements'!$A$37:$A$559,0)-MATCH(Y12,'Solution Category Requirements'!$A$37:$A$559,0)-1</f>
        <v>#N/A</v>
      </c>
      <c r="AC19" s="88"/>
      <c r="AD19" s="88"/>
      <c r="AE19" s="88"/>
      <c r="AF19" s="88"/>
    </row>
    <row r="21" spans="1:32" x14ac:dyDescent="0.35">
      <c r="A21" t="s">
        <v>287</v>
      </c>
      <c r="Z21" s="118" t="s">
        <v>288</v>
      </c>
    </row>
    <row r="22" spans="1:32" x14ac:dyDescent="0.35">
      <c r="B22" t="s">
        <v>6</v>
      </c>
      <c r="C22" t="s">
        <v>289</v>
      </c>
      <c r="D22" t="s">
        <v>290</v>
      </c>
      <c r="E22" t="s">
        <v>291</v>
      </c>
      <c r="Z22" s="118" t="s">
        <v>292</v>
      </c>
    </row>
    <row r="23" spans="1:32" x14ac:dyDescent="0.35">
      <c r="A23" t="s">
        <v>293</v>
      </c>
      <c r="B23">
        <f>'General Assessment'!A7</f>
        <v>0</v>
      </c>
      <c r="C23">
        <f>'Solution Category Requirements'!A9</f>
        <v>0</v>
      </c>
    </row>
    <row r="24" spans="1:32" x14ac:dyDescent="0.35">
      <c r="A24" t="s">
        <v>294</v>
      </c>
      <c r="B24">
        <f>'General Assessment'!A8</f>
        <v>0</v>
      </c>
      <c r="C24">
        <f>'Solution Category Requirements'!A10</f>
        <v>0</v>
      </c>
      <c r="D24">
        <f>J3</f>
        <v>5</v>
      </c>
    </row>
    <row r="25" spans="1:32" x14ac:dyDescent="0.35">
      <c r="A25" t="s">
        <v>291</v>
      </c>
      <c r="B25">
        <f>SUM(B23:B24)</f>
        <v>0</v>
      </c>
      <c r="C25">
        <f>SUM(C23:C24)</f>
        <v>0</v>
      </c>
      <c r="D25">
        <f>SUM(D23:D24)</f>
        <v>5</v>
      </c>
      <c r="E25">
        <f>SUM(B25:D25)</f>
        <v>5</v>
      </c>
    </row>
    <row r="29" spans="1:32" x14ac:dyDescent="0.35">
      <c r="A29" s="31" t="str">
        <f>IF(AND(N2=100%,E25=0),"Proceed","Do not submit")</f>
        <v>Do not submit</v>
      </c>
    </row>
  </sheetData>
  <conditionalFormatting sqref="C19:Y19 AC19:AF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D6"/>
  <sheetViews>
    <sheetView workbookViewId="0">
      <selection activeCell="A3" sqref="A3:C3"/>
    </sheetView>
  </sheetViews>
  <sheetFormatPr defaultRowHeight="14.5" x14ac:dyDescent="0.35"/>
  <cols>
    <col min="1" max="1" width="55.453125" bestFit="1" customWidth="1"/>
    <col min="2" max="2" width="36.81640625" customWidth="1"/>
    <col min="3" max="3" width="33" customWidth="1"/>
  </cols>
  <sheetData>
    <row r="1" spans="1:4" x14ac:dyDescent="0.35">
      <c r="A1" s="53" t="s">
        <v>295</v>
      </c>
    </row>
    <row r="3" spans="1:4" x14ac:dyDescent="0.35">
      <c r="A3" t="s">
        <v>296</v>
      </c>
      <c r="B3" t="s">
        <v>297</v>
      </c>
      <c r="C3" t="s">
        <v>298</v>
      </c>
    </row>
    <row r="4" spans="1:4" x14ac:dyDescent="0.35">
      <c r="A4" t="s">
        <v>299</v>
      </c>
      <c r="B4" t="s">
        <v>300</v>
      </c>
      <c r="C4" t="s">
        <v>301</v>
      </c>
      <c r="D4" t="s">
        <v>302</v>
      </c>
    </row>
    <row r="5" spans="1:4" x14ac:dyDescent="0.35">
      <c r="A5" t="s">
        <v>303</v>
      </c>
      <c r="B5" t="s">
        <v>304</v>
      </c>
      <c r="C5" t="s">
        <v>305</v>
      </c>
    </row>
    <row r="6" spans="1:4" x14ac:dyDescent="0.35">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row>
  </sheetData>
  <hyperlinks>
    <hyperlink ref="A1" r:id="rId1" xr:uid="{D1F16822-7D3F-446D-ACF6-5070E0349216}"/>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A3" sqref="A3:C3"/>
    </sheetView>
  </sheetViews>
  <sheetFormatPr defaultColWidth="9.1796875" defaultRowHeight="14.5" x14ac:dyDescent="0.35"/>
  <cols>
    <col min="1" max="1" width="14.81640625" style="1" customWidth="1"/>
    <col min="2" max="16384" width="9.1796875" style="1"/>
  </cols>
  <sheetData>
    <row r="1" spans="1:1" x14ac:dyDescent="0.35">
      <c r="A1" s="1" t="s">
        <v>306</v>
      </c>
    </row>
    <row r="2" spans="1:1" x14ac:dyDescent="0.35">
      <c r="A2" s="1" t="s">
        <v>279</v>
      </c>
    </row>
    <row r="3" spans="1:1" x14ac:dyDescent="0.35">
      <c r="A3" s="1" t="s">
        <v>280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93BB2C-9572-4052-B0A1-88BE5C0BA4EF}">
  <ds:schemaRefs>
    <ds:schemaRef ds:uri="http://www.w3.org/XML/1998/namespace"/>
    <ds:schemaRef ds:uri="http://schemas.microsoft.com/office/2006/documentManagement/types"/>
    <ds:schemaRef ds:uri="http://purl.org/dc/dcmitype/"/>
    <ds:schemaRef ds:uri="http://schemas.microsoft.com/office/2006/metadata/properties"/>
    <ds:schemaRef ds:uri="http://purl.org/dc/terms/"/>
    <ds:schemaRef ds:uri="http://schemas.microsoft.com/office/infopath/2007/PartnerControls"/>
    <ds:schemaRef ds:uri="a6b6d3c6-107c-4d96-b4bc-2f08979311c6"/>
    <ds:schemaRef ds:uri="http://schemas.openxmlformats.org/package/2006/metadata/core-properties"/>
    <ds:schemaRef ds:uri="351a8c84-be9c-4f0f-abef-1e01dd290257"/>
    <ds:schemaRef ds:uri="http://purl.org/dc/elements/1.1/"/>
  </ds:schemaRefs>
</ds:datastoreItem>
</file>

<file path=customXml/itemProps2.xml><?xml version="1.0" encoding="utf-8"?>
<ds:datastoreItem xmlns:ds="http://schemas.openxmlformats.org/officeDocument/2006/customXml" ds:itemID="{EFDD10B6-9863-4839-804C-7E8DD95EA3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691466-BBB4-45BD-844A-40D44A6317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General Assessment</vt:lpstr>
      <vt:lpstr>Solution Category Requirements</vt:lpstr>
      <vt:lpstr>Satisfaction Survey</vt:lpstr>
      <vt:lpstr>Overall Dashboard</vt:lpstr>
      <vt:lpstr>Data for graphs</vt:lpstr>
      <vt:lpstr>Survey link</vt:lpstr>
      <vt:lpstr>Dropdown</vt:lpstr>
      <vt:lpstr>'Solution Category Requirements'!Print_Area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Hao Kiat HENG (IMDA)</cp:lastModifiedBy>
  <cp:revision/>
  <dcterms:created xsi:type="dcterms:W3CDTF">2023-12-13T06:24:13Z</dcterms:created>
  <dcterms:modified xsi:type="dcterms:W3CDTF">2025-09-22T08:33:22Z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y fmtid="{D5CDD505-2E9C-101B-9397-08002B2CF9AE}" pid="10" name="MediaServiceImageTags">
    <vt:lpwstr/>
  </property>
</Properties>
</file>